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440" windowHeight="12345" activeTab="5"/>
  </bookViews>
  <sheets>
    <sheet name="zászlók" sheetId="35" r:id="rId1"/>
    <sheet name="ábra" sheetId="2" r:id="rId2"/>
    <sheet name="G1" sheetId="3" r:id="rId3"/>
    <sheet name="G2" sheetId="4" r:id="rId4"/>
    <sheet name="G2 A" sheetId="46" r:id="rId5"/>
    <sheet name="G3" sheetId="5" r:id="rId6"/>
    <sheet name="G2_kum" sheetId="6" r:id="rId7"/>
    <sheet name="G3_kum" sheetId="7" r:id="rId8"/>
    <sheet name="G2_telj.arány" sheetId="8" r:id="rId9"/>
    <sheet name="G3_telj.arány" sheetId="9" r:id="rId10"/>
  </sheets>
  <definedNames>
    <definedName name="_xlnm.Database">#REF!</definedName>
    <definedName name="_xlnm.Print_Area" localSheetId="1">ábra!$B$1:$L$23</definedName>
    <definedName name="_xlnm.Print_Area" localSheetId="2">'G1'!$A$1:$T$36</definedName>
    <definedName name="_xlnm.Print_Area" localSheetId="3">'G2'!$A$1:$S$38</definedName>
    <definedName name="_xlnm.Print_Area" localSheetId="6">G2_kum!$A$1:$Q$38</definedName>
    <definedName name="_xlnm.Print_Area" localSheetId="8">G2_telj.arány!$A$1:$Q$38</definedName>
    <definedName name="_xlnm.Print_Area" localSheetId="5">'G3'!$A$1:$S$50</definedName>
    <definedName name="_xlnm.Print_Area" localSheetId="7">G3_kum!$A$1:$Q$50</definedName>
    <definedName name="_xlnm.Print_Area" localSheetId="9">G3_telj.arány!$A$1:$Q$50</definedName>
    <definedName name="_xlnm.Print_Area" localSheetId="0">zászlók!$A$1:$S$27</definedName>
  </definedNames>
  <calcPr calcId="125725"/>
</workbook>
</file>

<file path=xl/calcChain.xml><?xml version="1.0" encoding="utf-8"?>
<calcChain xmlns="http://schemas.openxmlformats.org/spreadsheetml/2006/main">
  <c r="H66" i="2"/>
  <c r="H53"/>
  <c r="H51"/>
  <c r="H37"/>
  <c r="H31"/>
  <c r="H33"/>
  <c r="H39"/>
  <c r="H42"/>
  <c r="H44"/>
  <c r="H47"/>
  <c r="H48"/>
  <c r="H50"/>
  <c r="H57"/>
  <c r="H60"/>
  <c r="H63"/>
  <c r="H69"/>
  <c r="H71"/>
  <c r="B31"/>
  <c r="B32"/>
  <c r="B33"/>
  <c r="B34"/>
  <c r="B35"/>
  <c r="B36"/>
  <c r="B37"/>
  <c r="B38"/>
  <c r="B39"/>
  <c r="B43"/>
  <c r="B49"/>
  <c r="B50"/>
  <c r="B51"/>
  <c r="B52"/>
  <c r="B56"/>
  <c r="B58"/>
  <c r="B59"/>
  <c r="D19"/>
  <c r="E30"/>
  <c r="B85" s="1"/>
  <c r="B79" s="1"/>
  <c r="E31"/>
  <c r="B92"/>
  <c r="E32"/>
  <c r="B87"/>
  <c r="C78"/>
  <c r="C77"/>
  <c r="D78"/>
  <c r="E78"/>
  <c r="F78"/>
  <c r="G78"/>
  <c r="H78"/>
  <c r="I78"/>
  <c r="J78"/>
  <c r="K78"/>
  <c r="L78"/>
  <c r="M78"/>
  <c r="N78"/>
  <c r="B83"/>
  <c r="B1" s="1"/>
  <c r="B89"/>
  <c r="H1" s="1"/>
  <c r="H30"/>
  <c r="G48"/>
  <c r="B48"/>
  <c r="B54"/>
  <c r="B53"/>
  <c r="B57"/>
  <c r="B47"/>
  <c r="B46"/>
  <c r="B42"/>
  <c r="B41"/>
  <c r="B44"/>
  <c r="H52"/>
  <c r="H46"/>
  <c r="H34"/>
  <c r="H38"/>
  <c r="B40"/>
  <c r="B91"/>
  <c r="B80" s="1"/>
  <c r="B55"/>
  <c r="H67"/>
  <c r="H61"/>
  <c r="H40"/>
  <c r="H35"/>
  <c r="H49"/>
  <c r="H41"/>
  <c r="B45"/>
  <c r="H70"/>
  <c r="H64"/>
  <c r="H59"/>
  <c r="H56"/>
  <c r="H68"/>
  <c r="H65"/>
  <c r="H62"/>
  <c r="H54"/>
  <c r="H45"/>
  <c r="H32"/>
  <c r="H58"/>
  <c r="H55"/>
  <c r="H43"/>
  <c r="H36"/>
  <c r="C85"/>
  <c r="C79" s="1"/>
  <c r="C86"/>
  <c r="C91"/>
  <c r="C80"/>
  <c r="B30"/>
  <c r="C92"/>
  <c r="D85"/>
  <c r="D79"/>
  <c r="D86"/>
  <c r="D91"/>
  <c r="D80" s="1"/>
  <c r="D92"/>
  <c r="H91"/>
  <c r="H80"/>
  <c r="E85"/>
  <c r="E79"/>
  <c r="E91"/>
  <c r="E80"/>
  <c r="F85"/>
  <c r="F79"/>
  <c r="F92"/>
  <c r="F91"/>
  <c r="F80" s="1"/>
  <c r="G85"/>
  <c r="G79" s="1"/>
  <c r="G91"/>
  <c r="G80" s="1"/>
  <c r="B93"/>
  <c r="E86"/>
  <c r="B86"/>
  <c r="G86"/>
  <c r="F86"/>
  <c r="H85"/>
  <c r="H79"/>
  <c r="H86"/>
  <c r="H92"/>
  <c r="G92"/>
  <c r="E92"/>
  <c r="J91"/>
  <c r="J80"/>
  <c r="J85"/>
  <c r="J79"/>
  <c r="I91"/>
  <c r="I80"/>
  <c r="I85"/>
  <c r="I79"/>
  <c r="J86"/>
  <c r="I92"/>
  <c r="I86"/>
  <c r="L85"/>
  <c r="L79" s="1"/>
  <c r="L91"/>
  <c r="L80" s="1"/>
  <c r="J92"/>
  <c r="K85"/>
  <c r="K79"/>
  <c r="K86"/>
  <c r="K91"/>
  <c r="K80" s="1"/>
  <c r="K92"/>
  <c r="M85"/>
  <c r="M79"/>
  <c r="L92"/>
  <c r="L86"/>
  <c r="M86"/>
  <c r="M91"/>
  <c r="M80" s="1"/>
  <c r="M92"/>
  <c r="K87"/>
  <c r="M87"/>
  <c r="H87"/>
  <c r="C87"/>
  <c r="L87"/>
  <c r="G87"/>
  <c r="E87"/>
  <c r="D87"/>
  <c r="I87"/>
  <c r="J87"/>
  <c r="F87"/>
  <c r="I93"/>
  <c r="E93"/>
  <c r="M93"/>
  <c r="L93"/>
  <c r="J93"/>
  <c r="G93"/>
  <c r="C93"/>
  <c r="K93"/>
  <c r="D93"/>
  <c r="F93"/>
  <c r="H93"/>
  <c r="N85"/>
  <c r="N79"/>
  <c r="N87"/>
  <c r="N91"/>
  <c r="N80" s="1"/>
  <c r="N93"/>
  <c r="N86"/>
  <c r="N92"/>
</calcChain>
</file>

<file path=xl/sharedStrings.xml><?xml version="1.0" encoding="utf-8"?>
<sst xmlns="http://schemas.openxmlformats.org/spreadsheetml/2006/main" count="1124" uniqueCount="275">
  <si>
    <t>I.hó</t>
  </si>
  <si>
    <t>Kiadások mindösszesen</t>
  </si>
  <si>
    <t>Egyéb kiadások</t>
  </si>
  <si>
    <t>TB ALAPOK KÖLTSÉGVETÉS SZERINTI EGYENLEGE</t>
  </si>
  <si>
    <t>Összesen</t>
  </si>
  <si>
    <t>Egészségbiztosítás pénzbeli ellátásai</t>
  </si>
  <si>
    <t xml:space="preserve">Nyugellátások </t>
  </si>
  <si>
    <t>KÖLTSÉGVETÉSI BEVÉTELI FŐÖSSZEG</t>
  </si>
  <si>
    <t>Magyar Államkincstár</t>
  </si>
  <si>
    <t>I-VII.hó</t>
  </si>
  <si>
    <t>XI.hó</t>
  </si>
  <si>
    <t>II.hó</t>
  </si>
  <si>
    <t>VII.hó</t>
  </si>
  <si>
    <t>VI.hó</t>
  </si>
  <si>
    <t>I-III.hó</t>
  </si>
  <si>
    <t>I-IV.hó</t>
  </si>
  <si>
    <t>I-V.hó</t>
  </si>
  <si>
    <t>I-VI.hó</t>
  </si>
  <si>
    <t>I-VIII.hó</t>
  </si>
  <si>
    <t>I-IX.hó</t>
  </si>
  <si>
    <t>I-X.hó</t>
  </si>
  <si>
    <t>I-XI.hó</t>
  </si>
  <si>
    <t>I-XII.hó</t>
  </si>
  <si>
    <t>I-II.hó</t>
  </si>
  <si>
    <t xml:space="preserve">              E Alap</t>
  </si>
  <si>
    <t>NEM TB ALAPOKAT TERH. ELLÁTÁSOK EGYENLEGE</t>
  </si>
  <si>
    <t xml:space="preserve">      Egyéb járulékok és hozzájárulások</t>
  </si>
  <si>
    <t xml:space="preserve">      Egészségügyi hozzájárulás</t>
  </si>
  <si>
    <t xml:space="preserve">      Késedelmi pótlék, bírság</t>
  </si>
  <si>
    <t>ELLÁTÁSOK FEDEZETÉÜL SZOLGÁLÓ BEVÉTELEK</t>
  </si>
  <si>
    <t>KÖLTSÉGVETÉSI KIADÁSI FŐÖSSZEG</t>
  </si>
  <si>
    <t>KIADÁSOK ÖSSZESEN</t>
  </si>
  <si>
    <t>nov</t>
  </si>
  <si>
    <t>Millió forintban</t>
  </si>
  <si>
    <t>Million HUF</t>
  </si>
  <si>
    <t>Appendix G/1</t>
  </si>
  <si>
    <t>III.hó</t>
  </si>
  <si>
    <t>X.hó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</si>
  <si>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</si>
  <si>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</si>
  <si>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</si>
  <si>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</si>
  <si>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</si>
  <si>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</si>
  <si>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</si>
  <si>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</si>
  <si>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</si>
  <si>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dec</t>
  </si>
  <si>
    <t>%-ban</t>
  </si>
  <si>
    <t>on %</t>
  </si>
  <si>
    <t xml:space="preserve">Appendix G/2 </t>
  </si>
  <si>
    <t>IV.hó</t>
  </si>
  <si>
    <t xml:space="preserve">              Gyógyszertámogatás</t>
  </si>
  <si>
    <t xml:space="preserve">              Gyógyászati segédeszköz támogatás</t>
  </si>
  <si>
    <t>Ha a nyelv kiválasztása nem működik, próbálkozzon</t>
  </si>
  <si>
    <t>a lap biztonsági szintjének csökkentésével.</t>
  </si>
  <si>
    <t>Please try to reduce the security level if you</t>
  </si>
  <si>
    <t>have any problem with changing the language.</t>
  </si>
  <si>
    <t>November</t>
  </si>
  <si>
    <t>December</t>
  </si>
  <si>
    <t>Kérjük, válasszon nyelvet.</t>
  </si>
  <si>
    <t>Please, choose language.</t>
  </si>
  <si>
    <t>Contributions</t>
  </si>
  <si>
    <t>Other revenues</t>
  </si>
  <si>
    <t>BALANCE OF SOCIAL SECURITY FUNDS</t>
  </si>
  <si>
    <t>BALANCE</t>
  </si>
  <si>
    <t xml:space="preserve">Járulékbevételek, hozzájárulások </t>
  </si>
  <si>
    <t>Revenues</t>
  </si>
  <si>
    <t>Financial provisions of health security</t>
  </si>
  <si>
    <t>Other expenditures</t>
  </si>
  <si>
    <t xml:space="preserve">EXPENDITURES OF SOCIAL SECURITY BUDGETARY INSTITUTIONS </t>
  </si>
  <si>
    <t>TOTAL EXPENDITURES</t>
  </si>
  <si>
    <t>Total expenditures</t>
  </si>
  <si>
    <t>Expenditures</t>
  </si>
  <si>
    <t xml:space="preserve">   Pension Security Fund</t>
  </si>
  <si>
    <t xml:space="preserve">   Health Security Fund</t>
  </si>
  <si>
    <t xml:space="preserve">   Sick benefit</t>
  </si>
  <si>
    <t xml:space="preserve">   Child-care pay expenditures</t>
  </si>
  <si>
    <t xml:space="preserve">   Medicine subsidies</t>
  </si>
  <si>
    <t xml:space="preserve">   Therapeutic aid subsidies</t>
  </si>
  <si>
    <t>Törvényi
 előirányzat</t>
  </si>
  <si>
    <t>approved</t>
  </si>
  <si>
    <t>Törvénnyel
módosított 
előirányzat</t>
  </si>
  <si>
    <t>appropriation amended by Law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</si>
  <si>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</si>
  <si>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</si>
  <si>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</si>
  <si>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</si>
  <si>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</si>
  <si>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</si>
  <si>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</si>
  <si>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</si>
  <si>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</si>
  <si>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</si>
  <si>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Hungarian State Treasury</t>
  </si>
  <si>
    <t>G/3 melléklet</t>
  </si>
  <si>
    <t xml:space="preserve">Appendix G/3 </t>
  </si>
  <si>
    <t>G/2 melléklet</t>
  </si>
  <si>
    <t>REVENUES COVERING PROVISIONS</t>
  </si>
  <si>
    <t>Total</t>
  </si>
  <si>
    <t>TOTAL REVENUES</t>
  </si>
  <si>
    <t>From the Central Budget</t>
  </si>
  <si>
    <t xml:space="preserve">EXPENDITURES OF SOCIAL SECURITY PROVISIONS </t>
  </si>
  <si>
    <t>Pensions</t>
  </si>
  <si>
    <t xml:space="preserve">Provisions in kind  </t>
  </si>
  <si>
    <t>preliminary facts</t>
  </si>
  <si>
    <t>Preliminary Balance of Social Security Funds</t>
  </si>
  <si>
    <t>A társadalombiztosítás pénzügyi alapjainak előzetes mérlege</t>
  </si>
  <si>
    <t>G/1 melléklet</t>
  </si>
  <si>
    <t>Előzetes teljesítés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</si>
  <si>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</si>
  <si>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</si>
  <si>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</si>
  <si>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</si>
  <si>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</si>
  <si>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</si>
  <si>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</si>
  <si>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</si>
  <si>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</si>
  <si>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</si>
  <si>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</si>
  <si>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Febr</t>
  </si>
  <si>
    <t>Sept</t>
  </si>
  <si>
    <t>Oct</t>
  </si>
  <si>
    <t>Nov</t>
  </si>
  <si>
    <t>Dec</t>
  </si>
  <si>
    <t>IX.hó</t>
  </si>
  <si>
    <t>Természetbeni ellátások</t>
  </si>
  <si>
    <t>VIII.hó</t>
  </si>
  <si>
    <t>Bevételek</t>
  </si>
  <si>
    <t>Kiadások</t>
  </si>
  <si>
    <t>TÁRSADALOMBIZTOSÍTÁSI ELLÁTÁSOK KIADÁSAI</t>
  </si>
  <si>
    <t>Járulék- és hozzájárulás bevételek összesen</t>
  </si>
  <si>
    <t>Egyéb bevételek</t>
  </si>
  <si>
    <t>V.hó</t>
  </si>
  <si>
    <t>Központi költségvetési forrásból</t>
  </si>
  <si>
    <t xml:space="preserve">PÉNZFORGALMI EGYENLEG </t>
  </si>
  <si>
    <t>ebből:  Ny Alap</t>
  </si>
  <si>
    <t xml:space="preserve">           E Alap</t>
  </si>
  <si>
    <t xml:space="preserve">      Táppénz</t>
  </si>
  <si>
    <t xml:space="preserve">      GYED</t>
  </si>
  <si>
    <t xml:space="preserve">      EA egyéb pénzbeli ellátásai</t>
  </si>
  <si>
    <t xml:space="preserve">      Gyógyszertámogatás</t>
  </si>
  <si>
    <t xml:space="preserve">      Gyógyászati segédeszköz támogatás</t>
  </si>
  <si>
    <t xml:space="preserve">      EA egyéb természetbeni ellátásai</t>
  </si>
  <si>
    <t>Vagyongazdálkodás bevételei</t>
  </si>
  <si>
    <t>Vagyongazdálkodás kiadásai</t>
  </si>
  <si>
    <t xml:space="preserve">  Employers' and employees' contributions</t>
  </si>
  <si>
    <t>Contributions from the central budget</t>
  </si>
  <si>
    <t>Total  of contributions</t>
  </si>
  <si>
    <t>% of facts **</t>
  </si>
  <si>
    <t xml:space="preserve">      Természetbeni ellátások céltartaléka</t>
  </si>
  <si>
    <t xml:space="preserve">   Provision of in-kind supplies</t>
  </si>
  <si>
    <t>XII.hó</t>
  </si>
  <si>
    <t xml:space="preserve">      Rokkantsági, rehabilitációs ellátások </t>
  </si>
  <si>
    <t>Költségvetési támogatások, térítések</t>
  </si>
  <si>
    <t>TB KÖLTSÉGVETÉSI SZERVEK KIADÁSAI</t>
  </si>
  <si>
    <t>TB KÖLTSÉGVETÉSI SZERVEK BEVÉTELEI</t>
  </si>
  <si>
    <t>Költségvetési hozzájárulások</t>
  </si>
  <si>
    <t>Revenues of property management</t>
  </si>
  <si>
    <t>Revenues of Social Security budgetary institutions</t>
  </si>
  <si>
    <t>SUBTOTAL OF BUDGETARY REVENUES</t>
  </si>
  <si>
    <t xml:space="preserve">   Pregnancy and confinement benefit</t>
  </si>
  <si>
    <t xml:space="preserve">   Disability and rehabilitation provisions</t>
  </si>
  <si>
    <t>Expenditures of property management</t>
  </si>
  <si>
    <t xml:space="preserve"> Expenditures of Social Security budgetary institutions</t>
  </si>
  <si>
    <t>SUBTOTAL OF BUDGETARY EXPENDITURES</t>
  </si>
  <si>
    <t xml:space="preserve">   Other contributions</t>
  </si>
  <si>
    <t xml:space="preserve">   Contribution to health service</t>
  </si>
  <si>
    <t xml:space="preserve">   Penalty, fine</t>
  </si>
  <si>
    <t>REVENUES OF SOCIAL SECURITY BUDGETARY INSTITUTIONS</t>
  </si>
  <si>
    <t>From other resources *</t>
  </si>
  <si>
    <t xml:space="preserve">BALANCE OF PROVIONS NOT BURDENING THE SOCIAL SECURITY FUNDS </t>
  </si>
  <si>
    <t xml:space="preserve">REIMBURSEMENTS OF PROVIONS NOT BURDENING THE SOCIAL SECURITY FUNDS </t>
  </si>
  <si>
    <t>NEM TB ALAPOKAT TERHELŐ ELLÁTÁSOK EGYENLEGE</t>
  </si>
  <si>
    <t xml:space="preserve">      Gyógyító-megelőző ellátás</t>
  </si>
  <si>
    <t>NEM TB ALAPOKAT TERHELŐ ELLÁTÁSOK KIADÁSAI</t>
  </si>
  <si>
    <t>Egyéb és vagyongazdálkodási bevételek</t>
  </si>
  <si>
    <t xml:space="preserve">   Other expenditures of Healt Securtity Fund</t>
  </si>
  <si>
    <t xml:space="preserve">   Other in-kind provisions of the Health Security Fund</t>
  </si>
  <si>
    <t>Revenues of property management and other revenues</t>
  </si>
  <si>
    <t>Guarantee and contribution to the provisions of the Social Security Funds</t>
  </si>
  <si>
    <t>Provisions financed from the Central Budget</t>
  </si>
  <si>
    <t>Provisions financed from other resources</t>
  </si>
  <si>
    <t>Retirement allowances</t>
  </si>
  <si>
    <t xml:space="preserve">   Other financial provisions of the Health Security Fund</t>
  </si>
  <si>
    <t>Költségvetési befizetések</t>
  </si>
  <si>
    <t>Egyéb és vagyongazdálkodási kiadások</t>
  </si>
  <si>
    <t>Expenditures of property management and other expenditures</t>
  </si>
  <si>
    <t>-</t>
  </si>
  <si>
    <t xml:space="preserve">   Curative and preventive provisions</t>
  </si>
  <si>
    <t>appropriation amended by governmental and ministerial decision</t>
  </si>
  <si>
    <t>*This also contains the money transfer as in the Budget Discharge Act.</t>
  </si>
  <si>
    <t>Contributions to the central budget*</t>
  </si>
  <si>
    <t>* The transfer of the Pension Fund's sufficit as in the budget discharge law is included.</t>
  </si>
  <si>
    <t>Garancia és hozzájárulás a TB. ellátásokhoz</t>
  </si>
  <si>
    <t>Tb. költségvetési szervek bevételei</t>
  </si>
  <si>
    <t xml:space="preserve">             E Alap</t>
  </si>
  <si>
    <t>ebből :  Csecsemőgondozási díj, Terhességi-gyermekágyi segély</t>
  </si>
  <si>
    <t xml:space="preserve">Egészségbiztosítás természetbeni ellátásai     </t>
  </si>
  <si>
    <t>ebből:   Gyógyító-megelőző ellátás</t>
  </si>
  <si>
    <t xml:space="preserve">              EA egyéb természetbeni ellátásai      </t>
  </si>
  <si>
    <t xml:space="preserve">             Természetbeni ellátások céltartaléka</t>
  </si>
  <si>
    <t>Tb. költségvetési szervek kiadásai</t>
  </si>
  <si>
    <t xml:space="preserve">               Táppénz </t>
  </si>
  <si>
    <t xml:space="preserve">              GYED</t>
  </si>
  <si>
    <t xml:space="preserve">              Rokkantsági, rehabilitációs ellátások</t>
  </si>
  <si>
    <t xml:space="preserve">             EA egyéb pénzbeli ellátásai</t>
  </si>
  <si>
    <t>Módosított 
előirányzat</t>
  </si>
  <si>
    <t xml:space="preserve">      Szociális hozzájárulási adó, munkáltatói járulék</t>
  </si>
  <si>
    <t xml:space="preserve">      Biztosítotti járulék</t>
  </si>
  <si>
    <t>Teljesítés 
%-a *</t>
  </si>
  <si>
    <t>Egyéb forrásból</t>
  </si>
  <si>
    <t>BALANCE OF PROVISIONS NOT AFFECTING THE SOCIAL SECURITY FUNDS</t>
  </si>
  <si>
    <t xml:space="preserve">Provisions of health security in kind     </t>
  </si>
  <si>
    <t>EXPENDITURES OF PROVIONS NOT AFFECTING THE SOCIAL SECURITY FUNDS</t>
  </si>
  <si>
    <t xml:space="preserve">Központi költségvetésből finanszírozott ellátások </t>
  </si>
  <si>
    <t>Egyéb forrásból finanszírozott ellátások</t>
  </si>
  <si>
    <t>NEM A TB ALAPOKBÓL FIN. ELLÁTÁSOK KIADÁSAI</t>
  </si>
  <si>
    <t>* a teljesítés %-a az előző évnél előzetes teljesítés = 100,  a tárgyévnél a módosított előirányzat = 100</t>
  </si>
  <si>
    <t>** In 2015, data are showed in the % of the 2015 closing balance. In 2016, data are showed in the % of the appropriation defined by government and ministerial decision.</t>
  </si>
  <si>
    <t xml:space="preserve">  -  </t>
  </si>
  <si>
    <t xml:space="preserve">   Contributions of the insured people</t>
  </si>
  <si>
    <t>Contributions to the central budget</t>
  </si>
  <si>
    <t>12. számú</t>
  </si>
  <si>
    <t>G2 A  melléklet</t>
  </si>
  <si>
    <t>Kormány,
miniszteri 
döntéssel
módosított 
előirányzat</t>
  </si>
  <si>
    <t>Teljesítés      
  I-XII.hó</t>
  </si>
  <si>
    <t>I. TB ALAPOK KÖLTSÉGVETÉS SZERINTI EGYENLEGE*:</t>
  </si>
  <si>
    <t>II. NEM A TB ALAPOKBÓL FIN. ELLÁTÁSOK EGYENLEGE **</t>
  </si>
  <si>
    <t>III. PÉNZFORGALMI EGYENLEG ÖSSZESEN (I+II):</t>
  </si>
  <si>
    <t xml:space="preserve">ebből:  Ny Alap          </t>
  </si>
  <si>
    <t xml:space="preserve">           E Alap               </t>
  </si>
  <si>
    <t xml:space="preserve">             Ny Alap hitelállomány változás          </t>
  </si>
  <si>
    <t xml:space="preserve">             E Alap hitelállomány változás                   </t>
  </si>
  <si>
    <t xml:space="preserve">            TB Alapok hitelállomány változás</t>
  </si>
  <si>
    <t xml:space="preserve">             Ny Alap aktívuma          </t>
  </si>
  <si>
    <t xml:space="preserve">             E Alap aktívuma          </t>
  </si>
  <si>
    <t xml:space="preserve">            TB Alapok aktívuma</t>
  </si>
  <si>
    <t xml:space="preserve">            Egyéb ellátások aktívumának változása (Ny.Alap)</t>
  </si>
  <si>
    <t xml:space="preserve">            Egyéb ellátások aktívumának változása (E.Alap)</t>
  </si>
  <si>
    <t>*  Tartalmazza az Ny. Alap zárszámadási tv. szerinti többletének befizetését</t>
  </si>
  <si>
    <t>** Tartalmazza az előző évi nem tb. ellátások zárszámadási tv. szerinti pénzforgalmát is.</t>
  </si>
  <si>
    <t>IV. 2016. évi zárszámadás szerinti hiány elengedése</t>
  </si>
  <si>
    <t>V. 2017. ÉVI PÉNZFORGALMI EGYENLEGVÁLTOZÁS*(III+IV)</t>
  </si>
  <si>
    <t>2017. évi pénzforgalmi pozíció változás</t>
  </si>
  <si>
    <t xml:space="preserve">IV. 2017. év mindösszesen </t>
  </si>
  <si>
    <t>12. Szám</t>
  </si>
  <si>
    <t>No. 12</t>
  </si>
  <si>
    <t>2016.</t>
  </si>
  <si>
    <t>2017.</t>
  </si>
  <si>
    <t>Teljesítés       
 I-XII.hó</t>
  </si>
  <si>
    <t>Teljesítés        
I-XII.hó</t>
  </si>
  <si>
    <t>facts        January-December</t>
  </si>
  <si>
    <t>A társadalombiztosítás pénzügyi alapjai 2017. évi kiadásainak havi alakulása</t>
  </si>
  <si>
    <t>Monthly Expenditures of Social Security Funds 2017</t>
  </si>
  <si>
    <t/>
  </si>
  <si>
    <t>A társadalombiztosítás pénzügyi alapjai 2017. évi bevételeinek havi alakulása</t>
  </si>
  <si>
    <t>Monthly Revenues of Social Security Funds 2017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</si>
  <si>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</si>
  <si>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</si>
  <si>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</si>
  <si>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</si>
  <si>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</si>
  <si>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</si>
  <si>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</si>
  <si>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</si>
  <si>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</si>
  <si>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</si>
  <si>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</si>
  <si>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Teljesítés            
I-XII.hó</t>
  </si>
  <si>
    <t>Teljesítés       
 %-a</t>
  </si>
  <si>
    <t>% of facts</t>
  </si>
  <si>
    <t>Teljesítés        
%-a</t>
  </si>
  <si>
    <t xml:space="preserve">A társadalombiztosítás pénzügyi alapjai pénzforgalmi pozíciójának 2017. évi alakulása 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</si>
</sst>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,##0.0"/>
    <numFmt numFmtId="165" formatCode="0.0"/>
    <numFmt numFmtId="167" formatCode="#\ ##0"/>
    <numFmt numFmtId="168" formatCode="yyyy/\ mmm\."/>
    <numFmt numFmtId="170" formatCode="#,##0.0000"/>
    <numFmt numFmtId="173" formatCode="###,##0.0"/>
    <numFmt numFmtId="174" formatCode="###,##0.000"/>
    <numFmt numFmtId="175" formatCode="#.##0"/>
    <numFmt numFmtId="181" formatCode="#.0\ ##0"/>
    <numFmt numFmtId="184" formatCode="#.#"/>
    <numFmt numFmtId="204" formatCode="#.000\ ##0"/>
  </numFmts>
  <fonts count="68">
    <font>
      <sz val="10"/>
      <name val="Times New Roman"/>
      <charset val="238"/>
    </font>
    <font>
      <sz val="10"/>
      <name val="Times New Roman"/>
      <charset val="238"/>
    </font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2"/>
      <color indexed="12"/>
      <name val="Times New Roman CE"/>
      <family val="1"/>
      <charset val="238"/>
    </font>
    <font>
      <b/>
      <sz val="10"/>
      <color indexed="62"/>
      <name val="Times New Roman CE"/>
      <family val="1"/>
      <charset val="238"/>
    </font>
    <font>
      <i/>
      <sz val="1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4"/>
      <color indexed="12"/>
      <name val="Times New Roman CE"/>
      <family val="1"/>
      <charset val="238"/>
    </font>
    <font>
      <b/>
      <sz val="12"/>
      <color indexed="62"/>
      <name val="Times New Roman CE"/>
      <family val="1"/>
      <charset val="238"/>
    </font>
    <font>
      <b/>
      <sz val="10"/>
      <color indexed="62"/>
      <name val="Times New Roman"/>
      <family val="1"/>
      <charset val="238"/>
    </font>
    <font>
      <sz val="12"/>
      <color indexed="12"/>
      <name val="Times New Roman CE"/>
      <family val="1"/>
      <charset val="238"/>
    </font>
    <font>
      <b/>
      <sz val="12"/>
      <color indexed="12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10"/>
      <color indexed="18"/>
      <name val="Times New Roman CE"/>
      <family val="1"/>
      <charset val="238"/>
    </font>
    <font>
      <sz val="10"/>
      <color indexed="9"/>
      <name val="Times New Roman"/>
      <family val="1"/>
      <charset val="238"/>
    </font>
    <font>
      <sz val="10"/>
      <color indexed="9"/>
      <name val="Arial CE"/>
      <charset val="238"/>
    </font>
    <font>
      <sz val="10"/>
      <color indexed="9"/>
      <name val="Times New Roman CE"/>
      <family val="1"/>
      <charset val="238"/>
    </font>
    <font>
      <b/>
      <i/>
      <sz val="10"/>
      <color indexed="62"/>
      <name val="Times New Roman CE"/>
      <family val="1"/>
      <charset val="238"/>
    </font>
    <font>
      <i/>
      <sz val="10"/>
      <color indexed="62"/>
      <name val="Times New Roman CE"/>
      <family val="1"/>
      <charset val="238"/>
    </font>
    <font>
      <sz val="8"/>
      <name val="Times New Roman"/>
      <family val="1"/>
      <charset val="238"/>
    </font>
    <font>
      <sz val="12"/>
      <color indexed="1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57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Times"/>
      <family val="1"/>
    </font>
    <font>
      <i/>
      <sz val="10"/>
      <name val="Times New Roman"/>
      <family val="1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</font>
    <font>
      <b/>
      <sz val="10"/>
      <color indexed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55"/>
      </left>
      <right style="hair">
        <color indexed="55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55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5"/>
      </right>
      <top/>
      <bottom style="thin">
        <color indexed="64"/>
      </bottom>
      <diagonal/>
    </border>
    <border>
      <left style="thin">
        <color indexed="64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2" fillId="22" borderId="134" applyNumberFormat="0" applyAlignment="0" applyProtection="0"/>
    <xf numFmtId="0" fontId="53" fillId="0" borderId="0" applyNumberFormat="0" applyFill="0" applyBorder="0" applyAlignment="0" applyProtection="0"/>
    <xf numFmtId="0" fontId="54" fillId="0" borderId="135" applyNumberFormat="0" applyFill="0" applyAlignment="0" applyProtection="0"/>
    <xf numFmtId="0" fontId="55" fillId="0" borderId="136" applyNumberFormat="0" applyFill="0" applyAlignment="0" applyProtection="0"/>
    <xf numFmtId="0" fontId="56" fillId="0" borderId="137" applyNumberFormat="0" applyFill="0" applyAlignment="0" applyProtection="0"/>
    <xf numFmtId="0" fontId="56" fillId="0" borderId="0" applyNumberFormat="0" applyFill="0" applyBorder="0" applyAlignment="0" applyProtection="0"/>
    <xf numFmtId="0" fontId="57" fillId="23" borderId="138" applyNumberFormat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39" applyNumberFormat="0" applyFill="0" applyAlignment="0" applyProtection="0"/>
    <xf numFmtId="0" fontId="50" fillId="24" borderId="140" applyNumberFormat="0" applyFont="0" applyAlignment="0" applyProtection="0"/>
    <xf numFmtId="0" fontId="60" fillId="25" borderId="0" applyNumberFormat="0" applyBorder="0" applyAlignment="0" applyProtection="0"/>
    <xf numFmtId="0" fontId="61" fillId="26" borderId="141" applyNumberFormat="0" applyAlignment="0" applyProtection="0"/>
    <xf numFmtId="0" fontId="62" fillId="0" borderId="0" applyNumberFormat="0" applyFill="0" applyBorder="0" applyAlignment="0" applyProtection="0"/>
    <xf numFmtId="0" fontId="50" fillId="0" borderId="0"/>
    <xf numFmtId="0" fontId="9" fillId="0" borderId="0"/>
    <xf numFmtId="0" fontId="50" fillId="0" borderId="0"/>
    <xf numFmtId="0" fontId="40" fillId="0" borderId="0"/>
    <xf numFmtId="0" fontId="31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3" fillId="0" borderId="142" applyNumberFormat="0" applyFill="0" applyAlignment="0" applyProtection="0"/>
    <xf numFmtId="0" fontId="64" fillId="27" borderId="0" applyNumberFormat="0" applyBorder="0" applyAlignment="0" applyProtection="0"/>
    <xf numFmtId="0" fontId="65" fillId="28" borderId="0" applyNumberFormat="0" applyBorder="0" applyAlignment="0" applyProtection="0"/>
    <xf numFmtId="0" fontId="66" fillId="26" borderId="134" applyNumberFormat="0" applyAlignment="0" applyProtection="0"/>
  </cellStyleXfs>
  <cellXfs count="578">
    <xf numFmtId="0" fontId="0" fillId="0" borderId="0" xfId="0"/>
    <xf numFmtId="0" fontId="3" fillId="0" borderId="0" xfId="39" applyFont="1" applyAlignment="1">
      <alignment vertical="top"/>
    </xf>
    <xf numFmtId="0" fontId="4" fillId="0" borderId="0" xfId="0" applyFont="1"/>
    <xf numFmtId="0" fontId="5" fillId="0" borderId="0" xfId="39" applyFont="1"/>
    <xf numFmtId="0" fontId="5" fillId="0" borderId="0" xfId="41" applyFont="1"/>
    <xf numFmtId="0" fontId="5" fillId="0" borderId="0" xfId="41" applyFont="1" applyProtection="1">
      <protection locked="0"/>
    </xf>
    <xf numFmtId="0" fontId="5" fillId="0" borderId="0" xfId="39" applyFont="1" applyProtection="1">
      <protection locked="0"/>
    </xf>
    <xf numFmtId="0" fontId="5" fillId="0" borderId="0" xfId="0" applyFont="1" applyFill="1" applyBorder="1"/>
    <xf numFmtId="0" fontId="5" fillId="0" borderId="0" xfId="0" applyFont="1" applyFill="1"/>
    <xf numFmtId="3" fontId="5" fillId="0" borderId="0" xfId="0" applyNumberFormat="1" applyFont="1" applyFill="1" applyBorder="1"/>
    <xf numFmtId="0" fontId="5" fillId="0" borderId="0" xfId="0" applyFont="1" applyFill="1" applyBorder="1" applyAlignment="1">
      <alignment horizontal="centerContinuous" vertical="center"/>
    </xf>
    <xf numFmtId="3" fontId="5" fillId="0" borderId="0" xfId="39" applyNumberFormat="1" applyFont="1" applyFill="1" applyBorder="1"/>
    <xf numFmtId="0" fontId="9" fillId="0" borderId="0" xfId="0" applyFont="1"/>
    <xf numFmtId="3" fontId="5" fillId="0" borderId="1" xfId="39" applyNumberFormat="1" applyFont="1" applyBorder="1" applyAlignment="1"/>
    <xf numFmtId="3" fontId="7" fillId="0" borderId="2" xfId="0" applyNumberFormat="1" applyFont="1" applyFill="1" applyBorder="1" applyAlignment="1"/>
    <xf numFmtId="3" fontId="7" fillId="0" borderId="3" xfId="0" applyNumberFormat="1" applyFont="1" applyFill="1" applyBorder="1" applyAlignment="1"/>
    <xf numFmtId="3" fontId="5" fillId="0" borderId="3" xfId="39" applyNumberFormat="1" applyFont="1" applyBorder="1" applyAlignment="1"/>
    <xf numFmtId="0" fontId="12" fillId="0" borderId="0" xfId="0" applyFont="1"/>
    <xf numFmtId="0" fontId="10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13" fillId="0" borderId="0" xfId="0" applyFont="1"/>
    <xf numFmtId="0" fontId="8" fillId="0" borderId="0" xfId="39" applyFont="1" applyAlignment="1">
      <alignment vertical="top"/>
    </xf>
    <xf numFmtId="0" fontId="8" fillId="0" borderId="0" xfId="0" applyFont="1" applyAlignment="1">
      <alignment vertical="top"/>
    </xf>
    <xf numFmtId="0" fontId="14" fillId="0" borderId="0" xfId="0" applyFont="1" applyFill="1"/>
    <xf numFmtId="0" fontId="14" fillId="0" borderId="0" xfId="0" applyFont="1"/>
    <xf numFmtId="0" fontId="8" fillId="0" borderId="0" xfId="0" applyFont="1" applyAlignment="1" applyProtection="1">
      <alignment horizontal="right"/>
      <protection locked="0"/>
    </xf>
    <xf numFmtId="0" fontId="15" fillId="0" borderId="0" xfId="0" applyFont="1"/>
    <xf numFmtId="0" fontId="8" fillId="0" borderId="0" xfId="0" applyFont="1" applyAlignment="1">
      <alignment horizontal="right"/>
    </xf>
    <xf numFmtId="0" fontId="14" fillId="0" borderId="4" xfId="0" applyFont="1" applyFill="1" applyBorder="1" applyAlignment="1">
      <alignment horizontal="centerContinuous" vertical="center" wrapText="1"/>
    </xf>
    <xf numFmtId="0" fontId="14" fillId="0" borderId="5" xfId="0" applyFont="1" applyFill="1" applyBorder="1" applyAlignment="1">
      <alignment vertical="center"/>
    </xf>
    <xf numFmtId="164" fontId="1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4" fillId="0" borderId="0" xfId="0" applyFont="1" applyFill="1" applyBorder="1"/>
    <xf numFmtId="0" fontId="15" fillId="0" borderId="0" xfId="0" applyFont="1" applyFill="1"/>
    <xf numFmtId="0" fontId="8" fillId="0" borderId="0" xfId="0" applyFont="1" applyFill="1" applyBorder="1"/>
    <xf numFmtId="3" fontId="14" fillId="0" borderId="0" xfId="0" applyNumberFormat="1" applyFont="1" applyFill="1" applyBorder="1"/>
    <xf numFmtId="3" fontId="7" fillId="0" borderId="2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11" fillId="0" borderId="3" xfId="39" applyNumberFormat="1" applyFont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0" fontId="18" fillId="0" borderId="7" xfId="0" applyFont="1" applyFill="1" applyBorder="1" applyAlignment="1">
      <alignment horizontal="center" vertical="center"/>
    </xf>
    <xf numFmtId="0" fontId="5" fillId="0" borderId="8" xfId="0" applyFont="1" applyFill="1" applyBorder="1"/>
    <xf numFmtId="0" fontId="8" fillId="0" borderId="2" xfId="0" applyFont="1" applyFill="1" applyBorder="1" applyAlignment="1">
      <alignment horizontal="center" vertical="top" wrapText="1"/>
    </xf>
    <xf numFmtId="3" fontId="11" fillId="0" borderId="3" xfId="39" applyNumberFormat="1" applyFont="1" applyBorder="1" applyAlignment="1">
      <alignment horizontal="right" vertical="top"/>
    </xf>
    <xf numFmtId="3" fontId="7" fillId="0" borderId="9" xfId="39" applyNumberFormat="1" applyFont="1" applyBorder="1" applyAlignment="1">
      <alignment horizontal="right" vertical="top"/>
    </xf>
    <xf numFmtId="3" fontId="7" fillId="0" borderId="3" xfId="39" applyNumberFormat="1" applyFont="1" applyBorder="1" applyAlignment="1">
      <alignment horizontal="right" vertical="top"/>
    </xf>
    <xf numFmtId="3" fontId="7" fillId="2" borderId="3" xfId="39" applyNumberFormat="1" applyFont="1" applyFill="1" applyBorder="1" applyAlignment="1">
      <alignment horizontal="right" vertical="top"/>
    </xf>
    <xf numFmtId="0" fontId="5" fillId="0" borderId="0" xfId="41" applyFont="1" applyAlignment="1">
      <alignment horizontal="right"/>
    </xf>
    <xf numFmtId="0" fontId="19" fillId="0" borderId="0" xfId="0" applyFont="1"/>
    <xf numFmtId="0" fontId="14" fillId="0" borderId="10" xfId="0" applyFont="1" applyBorder="1" applyAlignment="1">
      <alignment vertical="center"/>
    </xf>
    <xf numFmtId="0" fontId="20" fillId="0" borderId="0" xfId="0" applyFont="1" applyFill="1" applyBorder="1" applyAlignment="1">
      <alignment horizontal="centerContinuous" vertical="center"/>
    </xf>
    <xf numFmtId="0" fontId="5" fillId="0" borderId="0" xfId="39" applyFont="1" applyFill="1"/>
    <xf numFmtId="0" fontId="0" fillId="0" borderId="0" xfId="0" applyFill="1"/>
    <xf numFmtId="3" fontId="0" fillId="0" borderId="0" xfId="0" applyNumberFormat="1"/>
    <xf numFmtId="3" fontId="11" fillId="0" borderId="11" xfId="39" applyNumberFormat="1" applyFont="1" applyBorder="1" applyAlignment="1">
      <alignment horizontal="right"/>
    </xf>
    <xf numFmtId="0" fontId="1" fillId="0" borderId="0" xfId="0" applyFont="1"/>
    <xf numFmtId="0" fontId="24" fillId="3" borderId="0" xfId="0" applyFont="1" applyFill="1"/>
    <xf numFmtId="164" fontId="5" fillId="0" borderId="0" xfId="41" applyNumberFormat="1" applyFont="1"/>
    <xf numFmtId="164" fontId="0" fillId="0" borderId="0" xfId="0" applyNumberFormat="1"/>
    <xf numFmtId="167" fontId="9" fillId="0" borderId="0" xfId="0" applyNumberFormat="1" applyFont="1"/>
    <xf numFmtId="167" fontId="5" fillId="0" borderId="0" xfId="0" applyNumberFormat="1" applyFont="1" applyFill="1" applyBorder="1"/>
    <xf numFmtId="167" fontId="5" fillId="0" borderId="0" xfId="39" applyNumberFormat="1" applyFont="1"/>
    <xf numFmtId="167" fontId="5" fillId="0" borderId="0" xfId="0" applyNumberFormat="1" applyFont="1" applyFill="1"/>
    <xf numFmtId="167" fontId="5" fillId="0" borderId="0" xfId="41" applyNumberFormat="1" applyFont="1"/>
    <xf numFmtId="167" fontId="5" fillId="0" borderId="0" xfId="41" applyNumberFormat="1" applyFont="1" applyProtection="1">
      <protection locked="0"/>
    </xf>
    <xf numFmtId="167" fontId="5" fillId="0" borderId="0" xfId="39" applyNumberFormat="1" applyFont="1" applyFill="1" applyProtection="1">
      <protection locked="0"/>
    </xf>
    <xf numFmtId="167" fontId="5" fillId="0" borderId="0" xfId="39" applyNumberFormat="1" applyFont="1" applyProtection="1">
      <protection locked="0"/>
    </xf>
    <xf numFmtId="165" fontId="0" fillId="0" borderId="0" xfId="0" applyNumberFormat="1"/>
    <xf numFmtId="3" fontId="14" fillId="0" borderId="0" xfId="0" applyNumberFormat="1" applyFont="1" applyFill="1"/>
    <xf numFmtId="3" fontId="7" fillId="2" borderId="2" xfId="39" applyNumberFormat="1" applyFont="1" applyFill="1" applyBorder="1" applyAlignment="1">
      <alignment horizontal="right" vertical="top"/>
    </xf>
    <xf numFmtId="0" fontId="12" fillId="0" borderId="0" xfId="0" applyFont="1" applyBorder="1"/>
    <xf numFmtId="3" fontId="28" fillId="2" borderId="3" xfId="39" applyNumberFormat="1" applyFont="1" applyFill="1" applyBorder="1" applyAlignment="1">
      <alignment horizontal="right" vertical="top"/>
    </xf>
    <xf numFmtId="3" fontId="28" fillId="2" borderId="12" xfId="39" applyNumberFormat="1" applyFont="1" applyFill="1" applyBorder="1" applyAlignment="1">
      <alignment horizontal="right" vertical="top"/>
    </xf>
    <xf numFmtId="3" fontId="27" fillId="2" borderId="12" xfId="39" applyNumberFormat="1" applyFont="1" applyFill="1" applyBorder="1" applyAlignment="1">
      <alignment horizontal="right" vertical="top"/>
    </xf>
    <xf numFmtId="173" fontId="5" fillId="0" borderId="13" xfId="39" applyNumberFormat="1" applyFont="1" applyBorder="1" applyAlignment="1"/>
    <xf numFmtId="173" fontId="5" fillId="0" borderId="14" xfId="39" applyNumberFormat="1" applyFont="1" applyBorder="1" applyAlignment="1"/>
    <xf numFmtId="173" fontId="7" fillId="0" borderId="15" xfId="0" applyNumberFormat="1" applyFont="1" applyFill="1" applyBorder="1" applyAlignment="1"/>
    <xf numFmtId="173" fontId="7" fillId="0" borderId="16" xfId="0" applyNumberFormat="1" applyFont="1" applyFill="1" applyBorder="1" applyAlignment="1"/>
    <xf numFmtId="173" fontId="7" fillId="0" borderId="17" xfId="0" applyNumberFormat="1" applyFont="1" applyFill="1" applyBorder="1" applyAlignment="1"/>
    <xf numFmtId="173" fontId="7" fillId="0" borderId="18" xfId="0" applyNumberFormat="1" applyFont="1" applyFill="1" applyBorder="1" applyAlignment="1"/>
    <xf numFmtId="173" fontId="5" fillId="0" borderId="17" xfId="39" applyNumberFormat="1" applyFont="1" applyBorder="1" applyAlignment="1"/>
    <xf numFmtId="173" fontId="5" fillId="0" borderId="18" xfId="39" applyNumberFormat="1" applyFont="1" applyBorder="1" applyAlignment="1"/>
    <xf numFmtId="173" fontId="7" fillId="0" borderId="19" xfId="0" applyNumberFormat="1" applyFont="1" applyFill="1" applyBorder="1" applyAlignment="1"/>
    <xf numFmtId="173" fontId="7" fillId="0" borderId="20" xfId="0" applyNumberFormat="1" applyFont="1" applyFill="1" applyBorder="1" applyAlignment="1"/>
    <xf numFmtId="173" fontId="11" fillId="0" borderId="17" xfId="39" applyNumberFormat="1" applyFont="1" applyBorder="1" applyAlignment="1">
      <alignment vertical="top"/>
    </xf>
    <xf numFmtId="173" fontId="11" fillId="0" borderId="18" xfId="39" applyNumberFormat="1" applyFont="1" applyBorder="1" applyAlignment="1">
      <alignment vertical="top"/>
    </xf>
    <xf numFmtId="173" fontId="7" fillId="0" borderId="21" xfId="39" applyNumberFormat="1" applyFont="1" applyBorder="1" applyAlignment="1">
      <alignment vertical="top"/>
    </xf>
    <xf numFmtId="173" fontId="7" fillId="0" borderId="22" xfId="39" applyNumberFormat="1" applyFont="1" applyBorder="1" applyAlignment="1">
      <alignment vertical="top"/>
    </xf>
    <xf numFmtId="173" fontId="7" fillId="0" borderId="17" xfId="39" applyNumberFormat="1" applyFont="1" applyBorder="1" applyAlignment="1">
      <alignment vertical="top"/>
    </xf>
    <xf numFmtId="173" fontId="7" fillId="0" borderId="18" xfId="39" applyNumberFormat="1" applyFont="1" applyBorder="1" applyAlignment="1">
      <alignment vertical="top"/>
    </xf>
    <xf numFmtId="173" fontId="11" fillId="0" borderId="23" xfId="39" applyNumberFormat="1" applyFont="1" applyFill="1" applyBorder="1" applyAlignment="1"/>
    <xf numFmtId="173" fontId="11" fillId="0" borderId="24" xfId="39" applyNumberFormat="1" applyFont="1" applyFill="1" applyBorder="1" applyAlignment="1"/>
    <xf numFmtId="173" fontId="28" fillId="2" borderId="17" xfId="39" applyNumberFormat="1" applyFont="1" applyFill="1" applyBorder="1" applyAlignment="1">
      <alignment vertical="top"/>
    </xf>
    <xf numFmtId="173" fontId="28" fillId="2" borderId="18" xfId="39" applyNumberFormat="1" applyFont="1" applyFill="1" applyBorder="1" applyAlignment="1">
      <alignment vertical="top"/>
    </xf>
    <xf numFmtId="173" fontId="7" fillId="2" borderId="15" xfId="39" applyNumberFormat="1" applyFont="1" applyFill="1" applyBorder="1" applyAlignment="1">
      <alignment vertical="top"/>
    </xf>
    <xf numFmtId="173" fontId="7" fillId="2" borderId="16" xfId="39" applyNumberFormat="1" applyFont="1" applyFill="1" applyBorder="1" applyAlignment="1">
      <alignment vertical="top"/>
    </xf>
    <xf numFmtId="173" fontId="7" fillId="2" borderId="17" xfId="39" applyNumberFormat="1" applyFont="1" applyFill="1" applyBorder="1" applyAlignment="1"/>
    <xf numFmtId="173" fontId="7" fillId="2" borderId="18" xfId="39" applyNumberFormat="1" applyFont="1" applyFill="1" applyBorder="1" applyAlignment="1"/>
    <xf numFmtId="173" fontId="28" fillId="2" borderId="25" xfId="0" applyNumberFormat="1" applyFont="1" applyFill="1" applyBorder="1" applyAlignment="1"/>
    <xf numFmtId="173" fontId="28" fillId="2" borderId="26" xfId="0" applyNumberFormat="1" applyFont="1" applyFill="1" applyBorder="1" applyAlignment="1"/>
    <xf numFmtId="173" fontId="7" fillId="2" borderId="15" xfId="0" applyNumberFormat="1" applyFont="1" applyFill="1" applyBorder="1" applyAlignment="1"/>
    <xf numFmtId="173" fontId="7" fillId="2" borderId="16" xfId="0" applyNumberFormat="1" applyFont="1" applyFill="1" applyBorder="1" applyAlignment="1"/>
    <xf numFmtId="173" fontId="27" fillId="2" borderId="25" xfId="0" applyNumberFormat="1" applyFont="1" applyFill="1" applyBorder="1" applyAlignment="1"/>
    <xf numFmtId="173" fontId="27" fillId="2" borderId="26" xfId="0" applyNumberFormat="1" applyFont="1" applyFill="1" applyBorder="1" applyAlignment="1"/>
    <xf numFmtId="173" fontId="5" fillId="0" borderId="27" xfId="39" applyNumberFormat="1" applyFont="1" applyBorder="1" applyAlignment="1"/>
    <xf numFmtId="173" fontId="7" fillId="0" borderId="28" xfId="0" applyNumberFormat="1" applyFont="1" applyFill="1" applyBorder="1" applyAlignment="1"/>
    <xf numFmtId="173" fontId="7" fillId="0" borderId="29" xfId="0" applyNumberFormat="1" applyFont="1" applyFill="1" applyBorder="1" applyAlignment="1"/>
    <xf numFmtId="173" fontId="5" fillId="0" borderId="29" xfId="39" applyNumberFormat="1" applyFont="1" applyBorder="1" applyAlignment="1"/>
    <xf numFmtId="173" fontId="11" fillId="0" borderId="29" xfId="39" applyNumberFormat="1" applyFont="1" applyBorder="1" applyAlignment="1"/>
    <xf numFmtId="173" fontId="11" fillId="0" borderId="17" xfId="39" applyNumberFormat="1" applyFont="1" applyBorder="1" applyAlignment="1"/>
    <xf numFmtId="173" fontId="11" fillId="0" borderId="18" xfId="39" applyNumberFormat="1" applyFont="1" applyBorder="1" applyAlignment="1"/>
    <xf numFmtId="173" fontId="5" fillId="0" borderId="17" xfId="39" applyNumberFormat="1" applyFont="1" applyFill="1" applyBorder="1" applyAlignment="1"/>
    <xf numFmtId="173" fontId="5" fillId="0" borderId="18" xfId="39" applyNumberFormat="1" applyFont="1" applyFill="1" applyBorder="1" applyAlignment="1"/>
    <xf numFmtId="173" fontId="11" fillId="0" borderId="30" xfId="39" applyNumberFormat="1" applyFont="1" applyBorder="1" applyAlignment="1"/>
    <xf numFmtId="173" fontId="7" fillId="0" borderId="31" xfId="0" applyNumberFormat="1" applyFont="1" applyFill="1" applyBorder="1" applyAlignment="1"/>
    <xf numFmtId="173" fontId="5" fillId="0" borderId="0" xfId="41" applyNumberFormat="1" applyFont="1"/>
    <xf numFmtId="173" fontId="5" fillId="0" borderId="0" xfId="41" applyNumberFormat="1" applyFont="1" applyProtection="1">
      <protection locked="0"/>
    </xf>
    <xf numFmtId="173" fontId="5" fillId="0" borderId="0" xfId="39" applyNumberFormat="1" applyFont="1" applyFill="1" applyProtection="1">
      <protection locked="0"/>
    </xf>
    <xf numFmtId="173" fontId="5" fillId="0" borderId="0" xfId="39" applyNumberFormat="1" applyFont="1" applyProtection="1">
      <protection locked="0"/>
    </xf>
    <xf numFmtId="0" fontId="8" fillId="0" borderId="0" xfId="39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Continuous" vertical="center" wrapText="1"/>
    </xf>
    <xf numFmtId="0" fontId="14" fillId="0" borderId="0" xfId="0" applyFont="1" applyFill="1" applyAlignment="1">
      <alignment horizontal="right"/>
    </xf>
    <xf numFmtId="0" fontId="8" fillId="0" borderId="32" xfId="0" applyFont="1" applyFill="1" applyBorder="1"/>
    <xf numFmtId="0" fontId="14" fillId="0" borderId="7" xfId="0" applyFont="1" applyFill="1" applyBorder="1" applyAlignment="1">
      <alignment horizontal="centerContinuous" vertical="center" wrapText="1"/>
    </xf>
    <xf numFmtId="0" fontId="14" fillId="0" borderId="33" xfId="0" applyFont="1" applyFill="1" applyBorder="1" applyAlignment="1">
      <alignment horizontal="centerContinuous" vertical="center" wrapText="1"/>
    </xf>
    <xf numFmtId="0" fontId="17" fillId="0" borderId="34" xfId="0" applyFont="1" applyFill="1" applyBorder="1" applyAlignment="1">
      <alignment horizontal="center" vertical="top"/>
    </xf>
    <xf numFmtId="0" fontId="8" fillId="0" borderId="0" xfId="0" applyFont="1" applyFill="1"/>
    <xf numFmtId="0" fontId="14" fillId="0" borderId="32" xfId="0" applyFont="1" applyFill="1" applyBorder="1" applyAlignment="1">
      <alignment vertical="center"/>
    </xf>
    <xf numFmtId="165" fontId="15" fillId="0" borderId="0" xfId="0" applyNumberFormat="1" applyFont="1" applyFill="1"/>
    <xf numFmtId="164" fontId="16" fillId="0" borderId="5" xfId="0" applyNumberFormat="1" applyFont="1" applyFill="1" applyBorder="1" applyAlignment="1">
      <alignment vertical="center"/>
    </xf>
    <xf numFmtId="164" fontId="14" fillId="0" borderId="5" xfId="0" applyNumberFormat="1" applyFont="1" applyFill="1" applyBorder="1" applyAlignment="1">
      <alignment vertical="center"/>
    </xf>
    <xf numFmtId="164" fontId="16" fillId="0" borderId="34" xfId="0" applyNumberFormat="1" applyFont="1" applyFill="1" applyBorder="1" applyAlignment="1">
      <alignment vertical="center"/>
    </xf>
    <xf numFmtId="0" fontId="14" fillId="0" borderId="0" xfId="0" applyFont="1" applyFill="1" applyAlignment="1">
      <alignment wrapText="1"/>
    </xf>
    <xf numFmtId="3" fontId="0" fillId="0" borderId="0" xfId="0" applyNumberFormat="1" applyFill="1"/>
    <xf numFmtId="164" fontId="0" fillId="0" borderId="0" xfId="0" applyNumberFormat="1" applyFill="1"/>
    <xf numFmtId="0" fontId="8" fillId="0" borderId="0" xfId="0" applyFont="1" applyFill="1" applyAlignment="1">
      <alignment horizontal="right"/>
    </xf>
    <xf numFmtId="3" fontId="5" fillId="0" borderId="3" xfId="0" applyNumberFormat="1" applyFont="1" applyFill="1" applyBorder="1" applyAlignment="1"/>
    <xf numFmtId="164" fontId="14" fillId="0" borderId="35" xfId="0" applyNumberFormat="1" applyFont="1" applyFill="1" applyBorder="1" applyAlignment="1">
      <alignment horizontal="right"/>
    </xf>
    <xf numFmtId="164" fontId="14" fillId="0" borderId="36" xfId="0" applyNumberFormat="1" applyFont="1" applyFill="1" applyBorder="1" applyAlignment="1">
      <alignment horizontal="right"/>
    </xf>
    <xf numFmtId="164" fontId="14" fillId="0" borderId="37" xfId="0" applyNumberFormat="1" applyFont="1" applyFill="1" applyBorder="1" applyAlignment="1">
      <alignment horizontal="right"/>
    </xf>
    <xf numFmtId="164" fontId="30" fillId="0" borderId="33" xfId="0" applyNumberFormat="1" applyFont="1" applyFill="1" applyBorder="1" applyAlignment="1">
      <alignment horizontal="right"/>
    </xf>
    <xf numFmtId="164" fontId="14" fillId="0" borderId="33" xfId="0" applyNumberFormat="1" applyFont="1" applyFill="1" applyBorder="1" applyAlignment="1">
      <alignment horizontal="right"/>
    </xf>
    <xf numFmtId="164" fontId="14" fillId="0" borderId="38" xfId="0" applyNumberFormat="1" applyFont="1" applyFill="1" applyBorder="1" applyAlignment="1">
      <alignment horizontal="right"/>
    </xf>
    <xf numFmtId="164" fontId="18" fillId="0" borderId="33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8" fillId="0" borderId="39" xfId="0" applyFont="1" applyFill="1" applyBorder="1"/>
    <xf numFmtId="164" fontId="14" fillId="0" borderId="40" xfId="0" applyNumberFormat="1" applyFont="1" applyFill="1" applyBorder="1"/>
    <xf numFmtId="164" fontId="14" fillId="0" borderId="41" xfId="0" applyNumberFormat="1" applyFont="1" applyFill="1" applyBorder="1" applyAlignment="1">
      <alignment wrapText="1"/>
    </xf>
    <xf numFmtId="164" fontId="14" fillId="0" borderId="42" xfId="0" applyNumberFormat="1" applyFont="1" applyFill="1" applyBorder="1" applyAlignment="1">
      <alignment wrapText="1"/>
    </xf>
    <xf numFmtId="164" fontId="14" fillId="0" borderId="43" xfId="0" applyNumberFormat="1" applyFont="1" applyFill="1" applyBorder="1" applyAlignment="1"/>
    <xf numFmtId="164" fontId="14" fillId="0" borderId="44" xfId="0" applyNumberFormat="1" applyFont="1" applyFill="1" applyBorder="1" applyAlignment="1">
      <alignment wrapText="1"/>
    </xf>
    <xf numFmtId="164" fontId="30" fillId="0" borderId="45" xfId="0" applyNumberFormat="1" applyFont="1" applyFill="1" applyBorder="1" applyAlignment="1"/>
    <xf numFmtId="164" fontId="30" fillId="0" borderId="46" xfId="0" applyNumberFormat="1" applyFont="1" applyFill="1" applyBorder="1" applyAlignment="1"/>
    <xf numFmtId="164" fontId="14" fillId="0" borderId="47" xfId="0" applyNumberFormat="1" applyFont="1" applyFill="1" applyBorder="1" applyAlignment="1">
      <alignment wrapText="1"/>
    </xf>
    <xf numFmtId="164" fontId="14" fillId="0" borderId="40" xfId="0" applyNumberFormat="1" applyFont="1" applyFill="1" applyBorder="1" applyAlignment="1">
      <alignment horizontal="right"/>
    </xf>
    <xf numFmtId="164" fontId="14" fillId="0" borderId="21" xfId="0" applyNumberFormat="1" applyFont="1" applyFill="1" applyBorder="1" applyAlignment="1">
      <alignment horizontal="right"/>
    </xf>
    <xf numFmtId="164" fontId="14" fillId="0" borderId="42" xfId="0" applyNumberFormat="1" applyFont="1" applyFill="1" applyBorder="1" applyAlignment="1">
      <alignment horizontal="right"/>
    </xf>
    <xf numFmtId="164" fontId="14" fillId="0" borderId="47" xfId="0" applyNumberFormat="1" applyFont="1" applyFill="1" applyBorder="1" applyAlignment="1">
      <alignment horizontal="right"/>
    </xf>
    <xf numFmtId="164" fontId="14" fillId="0" borderId="47" xfId="0" applyNumberFormat="1" applyFont="1" applyFill="1" applyBorder="1" applyAlignment="1">
      <alignment horizontal="right" wrapText="1"/>
    </xf>
    <xf numFmtId="164" fontId="14" fillId="0" borderId="17" xfId="0" applyNumberFormat="1" applyFont="1" applyFill="1" applyBorder="1" applyAlignment="1">
      <alignment wrapText="1"/>
    </xf>
    <xf numFmtId="164" fontId="14" fillId="0" borderId="43" xfId="0" applyNumberFormat="1" applyFont="1" applyFill="1" applyBorder="1" applyAlignment="1">
      <alignment horizontal="right"/>
    </xf>
    <xf numFmtId="164" fontId="14" fillId="0" borderId="17" xfId="0" applyNumberFormat="1" applyFont="1" applyFill="1" applyBorder="1" applyAlignment="1">
      <alignment horizontal="right" wrapText="1"/>
    </xf>
    <xf numFmtId="164" fontId="30" fillId="0" borderId="25" xfId="0" applyNumberFormat="1" applyFont="1" applyFill="1" applyBorder="1" applyAlignment="1"/>
    <xf numFmtId="164" fontId="30" fillId="0" borderId="45" xfId="0" applyNumberFormat="1" applyFont="1" applyFill="1" applyBorder="1" applyAlignment="1">
      <alignment horizontal="right"/>
    </xf>
    <xf numFmtId="164" fontId="30" fillId="0" borderId="25" xfId="0" applyNumberFormat="1" applyFont="1" applyFill="1" applyBorder="1" applyAlignment="1">
      <alignment horizontal="right"/>
    </xf>
    <xf numFmtId="164" fontId="14" fillId="0" borderId="45" xfId="0" applyNumberFormat="1" applyFont="1" applyFill="1" applyBorder="1" applyAlignment="1">
      <alignment horizontal="right"/>
    </xf>
    <xf numFmtId="164" fontId="14" fillId="0" borderId="25" xfId="0" applyNumberFormat="1" applyFont="1" applyFill="1" applyBorder="1" applyAlignment="1">
      <alignment horizontal="right"/>
    </xf>
    <xf numFmtId="164" fontId="14" fillId="0" borderId="48" xfId="0" applyNumberFormat="1" applyFont="1" applyFill="1" applyBorder="1" applyAlignment="1">
      <alignment horizontal="right"/>
    </xf>
    <xf numFmtId="164" fontId="18" fillId="0" borderId="25" xfId="0" applyNumberFormat="1" applyFont="1" applyFill="1" applyBorder="1" applyAlignment="1"/>
    <xf numFmtId="164" fontId="18" fillId="0" borderId="45" xfId="0" applyNumberFormat="1" applyFont="1" applyFill="1" applyBorder="1" applyAlignment="1">
      <alignment horizontal="right"/>
    </xf>
    <xf numFmtId="164" fontId="18" fillId="0" borderId="25" xfId="0" applyNumberFormat="1" applyFont="1" applyFill="1" applyBorder="1" applyAlignment="1">
      <alignment horizontal="right"/>
    </xf>
    <xf numFmtId="164" fontId="14" fillId="0" borderId="49" xfId="0" applyNumberFormat="1" applyFont="1" applyFill="1" applyBorder="1" applyAlignment="1">
      <alignment wrapText="1"/>
    </xf>
    <xf numFmtId="164" fontId="14" fillId="0" borderId="49" xfId="0" applyNumberFormat="1" applyFont="1" applyFill="1" applyBorder="1" applyAlignment="1">
      <alignment horizontal="right" wrapText="1"/>
    </xf>
    <xf numFmtId="173" fontId="5" fillId="0" borderId="50" xfId="39" applyNumberFormat="1" applyFont="1" applyBorder="1" applyAlignment="1"/>
    <xf numFmtId="173" fontId="7" fillId="0" borderId="51" xfId="0" applyNumberFormat="1" applyFont="1" applyFill="1" applyBorder="1" applyAlignment="1"/>
    <xf numFmtId="173" fontId="7" fillId="0" borderId="52" xfId="0" applyNumberFormat="1" applyFont="1" applyFill="1" applyBorder="1" applyAlignment="1"/>
    <xf numFmtId="173" fontId="5" fillId="0" borderId="52" xfId="39" applyNumberFormat="1" applyFont="1" applyBorder="1" applyAlignment="1"/>
    <xf numFmtId="173" fontId="5" fillId="0" borderId="18" xfId="0" applyNumberFormat="1" applyFont="1" applyFill="1" applyBorder="1" applyAlignment="1"/>
    <xf numFmtId="173" fontId="5" fillId="0" borderId="17" xfId="0" applyNumberFormat="1" applyFont="1" applyFill="1" applyBorder="1" applyAlignment="1"/>
    <xf numFmtId="173" fontId="7" fillId="0" borderId="53" xfId="0" applyNumberFormat="1" applyFont="1" applyFill="1" applyBorder="1" applyAlignment="1"/>
    <xf numFmtId="173" fontId="11" fillId="0" borderId="54" xfId="39" applyNumberFormat="1" applyFont="1" applyBorder="1" applyAlignment="1"/>
    <xf numFmtId="173" fontId="11" fillId="0" borderId="52" xfId="39" applyNumberFormat="1" applyFont="1" applyBorder="1" applyAlignment="1"/>
    <xf numFmtId="3" fontId="0" fillId="0" borderId="0" xfId="0" applyNumberFormat="1" applyBorder="1"/>
    <xf numFmtId="0" fontId="1" fillId="0" borderId="0" xfId="0" applyFont="1" applyFill="1"/>
    <xf numFmtId="170" fontId="0" fillId="0" borderId="0" xfId="0" applyNumberFormat="1" applyFill="1"/>
    <xf numFmtId="0" fontId="32" fillId="0" borderId="0" xfId="0" applyFont="1"/>
    <xf numFmtId="0" fontId="33" fillId="0" borderId="0" xfId="0" applyFont="1"/>
    <xf numFmtId="3" fontId="7" fillId="0" borderId="9" xfId="0" applyNumberFormat="1" applyFont="1" applyFill="1" applyBorder="1" applyAlignment="1"/>
    <xf numFmtId="173" fontId="7" fillId="0" borderId="22" xfId="0" applyNumberFormat="1" applyFont="1" applyFill="1" applyBorder="1" applyAlignment="1"/>
    <xf numFmtId="173" fontId="7" fillId="0" borderId="21" xfId="0" applyNumberFormat="1" applyFont="1" applyFill="1" applyBorder="1" applyAlignment="1"/>
    <xf numFmtId="0" fontId="35" fillId="0" borderId="0" xfId="0" applyFont="1"/>
    <xf numFmtId="0" fontId="5" fillId="0" borderId="0" xfId="0" applyFont="1"/>
    <xf numFmtId="0" fontId="36" fillId="0" borderId="0" xfId="0" applyFont="1"/>
    <xf numFmtId="0" fontId="24" fillId="0" borderId="0" xfId="0" applyFont="1" applyFill="1"/>
    <xf numFmtId="0" fontId="0" fillId="0" borderId="0" xfId="0" applyBorder="1"/>
    <xf numFmtId="0" fontId="18" fillId="0" borderId="34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4" fillId="0" borderId="44" xfId="0" applyFont="1" applyFill="1" applyBorder="1" applyAlignment="1" applyProtection="1">
      <alignment horizontal="center" vertical="center" wrapText="1"/>
      <protection locked="0"/>
    </xf>
    <xf numFmtId="0" fontId="14" fillId="0" borderId="55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9" xfId="0" applyFont="1" applyFill="1" applyBorder="1"/>
    <xf numFmtId="0" fontId="5" fillId="0" borderId="59" xfId="0" applyFont="1" applyFill="1" applyBorder="1" applyAlignment="1">
      <alignment horizontal="left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3" fontId="5" fillId="0" borderId="29" xfId="0" applyNumberFormat="1" applyFont="1" applyFill="1" applyBorder="1" applyAlignment="1"/>
    <xf numFmtId="173" fontId="7" fillId="0" borderId="66" xfId="0" applyNumberFormat="1" applyFont="1" applyFill="1" applyBorder="1" applyAlignment="1"/>
    <xf numFmtId="173" fontId="11" fillId="0" borderId="29" xfId="39" applyNumberFormat="1" applyFont="1" applyBorder="1" applyAlignment="1">
      <alignment vertical="top"/>
    </xf>
    <xf numFmtId="173" fontId="7" fillId="0" borderId="66" xfId="39" applyNumberFormat="1" applyFont="1" applyBorder="1" applyAlignment="1">
      <alignment vertical="top"/>
    </xf>
    <xf numFmtId="173" fontId="7" fillId="0" borderId="29" xfId="39" applyNumberFormat="1" applyFont="1" applyBorder="1" applyAlignment="1">
      <alignment vertical="top"/>
    </xf>
    <xf numFmtId="173" fontId="28" fillId="2" borderId="29" xfId="39" applyNumberFormat="1" applyFont="1" applyFill="1" applyBorder="1" applyAlignment="1">
      <alignment vertical="top"/>
    </xf>
    <xf numFmtId="173" fontId="7" fillId="2" borderId="28" xfId="39" applyNumberFormat="1" applyFont="1" applyFill="1" applyBorder="1" applyAlignment="1">
      <alignment vertical="top"/>
    </xf>
    <xf numFmtId="173" fontId="7" fillId="2" borderId="29" xfId="39" applyNumberFormat="1" applyFont="1" applyFill="1" applyBorder="1" applyAlignment="1"/>
    <xf numFmtId="173" fontId="28" fillId="2" borderId="67" xfId="0" applyNumberFormat="1" applyFont="1" applyFill="1" applyBorder="1" applyAlignment="1"/>
    <xf numFmtId="173" fontId="7" fillId="2" borderId="28" xfId="0" applyNumberFormat="1" applyFont="1" applyFill="1" applyBorder="1" applyAlignment="1"/>
    <xf numFmtId="173" fontId="27" fillId="2" borderId="67" xfId="0" applyNumberFormat="1" applyFont="1" applyFill="1" applyBorder="1" applyAlignment="1"/>
    <xf numFmtId="173" fontId="7" fillId="2" borderId="31" xfId="39" applyNumberFormat="1" applyFont="1" applyFill="1" applyBorder="1" applyAlignment="1"/>
    <xf numFmtId="173" fontId="7" fillId="2" borderId="19" xfId="39" applyNumberFormat="1" applyFont="1" applyFill="1" applyBorder="1" applyAlignment="1"/>
    <xf numFmtId="173" fontId="7" fillId="2" borderId="20" xfId="39" applyNumberFormat="1" applyFont="1" applyFill="1" applyBorder="1" applyAlignment="1"/>
    <xf numFmtId="3" fontId="7" fillId="2" borderId="6" xfId="39" applyNumberFormat="1" applyFont="1" applyFill="1" applyBorder="1" applyAlignment="1">
      <alignment horizontal="right" vertical="top"/>
    </xf>
    <xf numFmtId="0" fontId="0" fillId="0" borderId="0" xfId="0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vertical="top" wrapText="1"/>
    </xf>
    <xf numFmtId="0" fontId="39" fillId="0" borderId="0" xfId="0" applyFont="1" applyFill="1" applyAlignment="1">
      <alignment horizontal="right"/>
    </xf>
    <xf numFmtId="0" fontId="14" fillId="0" borderId="7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73" xfId="0" applyFont="1" applyFill="1" applyBorder="1" applyAlignment="1">
      <alignment horizontal="center" vertical="center" wrapText="1"/>
    </xf>
    <xf numFmtId="0" fontId="14" fillId="0" borderId="74" xfId="0" applyFont="1" applyFill="1" applyBorder="1" applyAlignment="1" applyProtection="1">
      <alignment horizontal="center" vertical="center" wrapText="1"/>
      <protection locked="0"/>
    </xf>
    <xf numFmtId="0" fontId="14" fillId="0" borderId="7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7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39" applyFont="1" applyAlignment="1">
      <alignment horizontal="right"/>
    </xf>
    <xf numFmtId="0" fontId="8" fillId="0" borderId="56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top"/>
    </xf>
    <xf numFmtId="0" fontId="24" fillId="0" borderId="0" xfId="0" applyFont="1"/>
    <xf numFmtId="0" fontId="8" fillId="0" borderId="0" xfId="0" applyFont="1" applyBorder="1" applyAlignment="1">
      <alignment vertical="top"/>
    </xf>
    <xf numFmtId="0" fontId="5" fillId="0" borderId="77" xfId="0" applyFont="1" applyFill="1" applyBorder="1" applyAlignment="1">
      <alignment horizontal="center" vertical="center" wrapText="1"/>
    </xf>
    <xf numFmtId="173" fontId="0" fillId="0" borderId="0" xfId="0" applyNumberFormat="1"/>
    <xf numFmtId="3" fontId="32" fillId="0" borderId="0" xfId="0" applyNumberFormat="1" applyFont="1"/>
    <xf numFmtId="174" fontId="9" fillId="0" borderId="0" xfId="0" applyNumberFormat="1" applyFont="1"/>
    <xf numFmtId="174" fontId="5" fillId="0" borderId="0" xfId="39" applyNumberFormat="1" applyFont="1"/>
    <xf numFmtId="175" fontId="9" fillId="0" borderId="0" xfId="0" applyNumberFormat="1" applyFont="1"/>
    <xf numFmtId="2" fontId="12" fillId="0" borderId="0" xfId="0" applyNumberFormat="1" applyFont="1"/>
    <xf numFmtId="2" fontId="34" fillId="0" borderId="0" xfId="0" applyNumberFormat="1" applyFont="1"/>
    <xf numFmtId="173" fontId="33" fillId="0" borderId="0" xfId="0" applyNumberFormat="1" applyFont="1"/>
    <xf numFmtId="43" fontId="33" fillId="0" borderId="0" xfId="26" applyFont="1"/>
    <xf numFmtId="173" fontId="12" fillId="0" borderId="0" xfId="0" applyNumberFormat="1" applyFont="1"/>
    <xf numFmtId="184" fontId="9" fillId="0" borderId="0" xfId="0" applyNumberFormat="1" applyFont="1"/>
    <xf numFmtId="184" fontId="5" fillId="0" borderId="0" xfId="0" applyNumberFormat="1" applyFont="1" applyFill="1" applyBorder="1"/>
    <xf numFmtId="173" fontId="14" fillId="0" borderId="0" xfId="0" applyNumberFormat="1" applyFont="1"/>
    <xf numFmtId="164" fontId="14" fillId="0" borderId="78" xfId="0" applyNumberFormat="1" applyFont="1" applyFill="1" applyBorder="1" applyAlignment="1">
      <alignment horizontal="right"/>
    </xf>
    <xf numFmtId="164" fontId="14" fillId="0" borderId="76" xfId="0" applyNumberFormat="1" applyFont="1" applyFill="1" applyBorder="1" applyAlignment="1">
      <alignment horizontal="right"/>
    </xf>
    <xf numFmtId="173" fontId="5" fillId="0" borderId="1" xfId="39" applyNumberFormat="1" applyFont="1" applyBorder="1" applyAlignment="1"/>
    <xf numFmtId="173" fontId="7" fillId="0" borderId="2" xfId="0" applyNumberFormat="1" applyFont="1" applyFill="1" applyBorder="1" applyAlignment="1"/>
    <xf numFmtId="173" fontId="7" fillId="0" borderId="3" xfId="0" applyNumberFormat="1" applyFont="1" applyFill="1" applyBorder="1" applyAlignment="1"/>
    <xf numFmtId="173" fontId="5" fillId="0" borderId="3" xfId="39" applyNumberFormat="1" applyFont="1" applyBorder="1" applyAlignment="1"/>
    <xf numFmtId="173" fontId="11" fillId="0" borderId="3" xfId="39" applyNumberFormat="1" applyFont="1" applyBorder="1" applyAlignment="1"/>
    <xf numFmtId="173" fontId="5" fillId="0" borderId="3" xfId="39" applyNumberFormat="1" applyFont="1" applyFill="1" applyBorder="1" applyAlignment="1"/>
    <xf numFmtId="173" fontId="11" fillId="0" borderId="11" xfId="39" applyNumberFormat="1" applyFont="1" applyFill="1" applyBorder="1" applyAlignment="1"/>
    <xf numFmtId="173" fontId="7" fillId="0" borderId="6" xfId="0" applyNumberFormat="1" applyFont="1" applyFill="1" applyBorder="1" applyAlignment="1"/>
    <xf numFmtId="173" fontId="5" fillId="0" borderId="3" xfId="0" applyNumberFormat="1" applyFont="1" applyFill="1" applyBorder="1" applyAlignment="1"/>
    <xf numFmtId="173" fontId="7" fillId="0" borderId="9" xfId="0" applyNumberFormat="1" applyFont="1" applyFill="1" applyBorder="1" applyAlignment="1"/>
    <xf numFmtId="173" fontId="11" fillId="0" borderId="3" xfId="39" applyNumberFormat="1" applyFont="1" applyBorder="1" applyAlignment="1">
      <alignment vertical="top"/>
    </xf>
    <xf numFmtId="173" fontId="7" fillId="0" borderId="9" xfId="39" applyNumberFormat="1" applyFont="1" applyBorder="1" applyAlignment="1">
      <alignment vertical="top"/>
    </xf>
    <xf numFmtId="173" fontId="7" fillId="0" borderId="3" xfId="39" applyNumberFormat="1" applyFont="1" applyBorder="1" applyAlignment="1">
      <alignment vertical="top"/>
    </xf>
    <xf numFmtId="173" fontId="7" fillId="2" borderId="2" xfId="39" applyNumberFormat="1" applyFont="1" applyFill="1" applyBorder="1" applyAlignment="1">
      <alignment vertical="top"/>
    </xf>
    <xf numFmtId="173" fontId="7" fillId="2" borderId="3" xfId="39" applyNumberFormat="1" applyFont="1" applyFill="1" applyBorder="1" applyAlignment="1"/>
    <xf numFmtId="173" fontId="7" fillId="2" borderId="2" xfId="0" applyNumberFormat="1" applyFont="1" applyFill="1" applyBorder="1" applyAlignment="1"/>
    <xf numFmtId="173" fontId="7" fillId="2" borderId="6" xfId="39" applyNumberFormat="1" applyFont="1" applyFill="1" applyBorder="1" applyAlignment="1"/>
    <xf numFmtId="0" fontId="18" fillId="0" borderId="57" xfId="0" applyFont="1" applyFill="1" applyBorder="1" applyAlignment="1">
      <alignment horizontal="left" vertical="center"/>
    </xf>
    <xf numFmtId="164" fontId="18" fillId="0" borderId="79" xfId="0" applyNumberFormat="1" applyFont="1" applyFill="1" applyBorder="1" applyAlignment="1"/>
    <xf numFmtId="164" fontId="18" fillId="0" borderId="80" xfId="0" applyNumberFormat="1" applyFont="1" applyFill="1" applyBorder="1" applyAlignment="1"/>
    <xf numFmtId="164" fontId="18" fillId="0" borderId="81" xfId="0" applyNumberFormat="1" applyFont="1" applyFill="1" applyBorder="1" applyAlignment="1">
      <alignment horizontal="right"/>
    </xf>
    <xf numFmtId="204" fontId="5" fillId="0" borderId="0" xfId="0" applyNumberFormat="1" applyFont="1" applyFill="1" applyBorder="1"/>
    <xf numFmtId="0" fontId="5" fillId="0" borderId="8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173" fontId="5" fillId="0" borderId="88" xfId="39" applyNumberFormat="1" applyFont="1" applyBorder="1" applyAlignment="1"/>
    <xf numFmtId="173" fontId="5" fillId="0" borderId="89" xfId="39" applyNumberFormat="1" applyFont="1" applyBorder="1" applyAlignment="1"/>
    <xf numFmtId="173" fontId="7" fillId="0" borderId="90" xfId="0" applyNumberFormat="1" applyFont="1" applyFill="1" applyBorder="1" applyAlignment="1"/>
    <xf numFmtId="173" fontId="7" fillId="0" borderId="91" xfId="0" applyNumberFormat="1" applyFont="1" applyFill="1" applyBorder="1" applyAlignment="1"/>
    <xf numFmtId="173" fontId="7" fillId="0" borderId="92" xfId="0" applyNumberFormat="1" applyFont="1" applyFill="1" applyBorder="1" applyAlignment="1"/>
    <xf numFmtId="173" fontId="7" fillId="0" borderId="93" xfId="0" applyNumberFormat="1" applyFont="1" applyFill="1" applyBorder="1" applyAlignment="1"/>
    <xf numFmtId="173" fontId="5" fillId="0" borderId="92" xfId="39" applyNumberFormat="1" applyFont="1" applyBorder="1" applyAlignment="1"/>
    <xf numFmtId="173" fontId="5" fillId="0" borderId="93" xfId="39" applyNumberFormat="1" applyFont="1" applyBorder="1" applyAlignment="1"/>
    <xf numFmtId="173" fontId="5" fillId="0" borderId="92" xfId="0" applyNumberFormat="1" applyFont="1" applyFill="1" applyBorder="1" applyAlignment="1"/>
    <xf numFmtId="173" fontId="5" fillId="0" borderId="93" xfId="0" applyNumberFormat="1" applyFont="1" applyFill="1" applyBorder="1" applyAlignment="1"/>
    <xf numFmtId="173" fontId="7" fillId="0" borderId="94" xfId="0" applyNumberFormat="1" applyFont="1" applyFill="1" applyBorder="1" applyAlignment="1"/>
    <xf numFmtId="173" fontId="7" fillId="0" borderId="95" xfId="0" applyNumberFormat="1" applyFont="1" applyFill="1" applyBorder="1" applyAlignment="1"/>
    <xf numFmtId="173" fontId="11" fillId="0" borderId="92" xfId="39" applyNumberFormat="1" applyFont="1" applyBorder="1" applyAlignment="1">
      <alignment vertical="top"/>
    </xf>
    <xf numFmtId="173" fontId="11" fillId="0" borderId="93" xfId="39" applyNumberFormat="1" applyFont="1" applyBorder="1" applyAlignment="1">
      <alignment vertical="top"/>
    </xf>
    <xf numFmtId="173" fontId="7" fillId="0" borderId="94" xfId="39" applyNumberFormat="1" applyFont="1" applyBorder="1" applyAlignment="1">
      <alignment vertical="top"/>
    </xf>
    <xf numFmtId="173" fontId="7" fillId="0" borderId="95" xfId="39" applyNumberFormat="1" applyFont="1" applyBorder="1" applyAlignment="1">
      <alignment vertical="top"/>
    </xf>
    <xf numFmtId="173" fontId="7" fillId="0" borderId="92" xfId="39" applyNumberFormat="1" applyFont="1" applyBorder="1" applyAlignment="1">
      <alignment vertical="top"/>
    </xf>
    <xf numFmtId="173" fontId="7" fillId="0" borderId="93" xfId="39" applyNumberFormat="1" applyFont="1" applyBorder="1" applyAlignment="1">
      <alignment vertical="top"/>
    </xf>
    <xf numFmtId="173" fontId="7" fillId="2" borderId="90" xfId="39" applyNumberFormat="1" applyFont="1" applyFill="1" applyBorder="1" applyAlignment="1">
      <alignment vertical="top"/>
    </xf>
    <xf numFmtId="173" fontId="7" fillId="2" borderId="91" xfId="39" applyNumberFormat="1" applyFont="1" applyFill="1" applyBorder="1" applyAlignment="1">
      <alignment vertical="top"/>
    </xf>
    <xf numFmtId="173" fontId="7" fillId="2" borderId="92" xfId="39" applyNumberFormat="1" applyFont="1" applyFill="1" applyBorder="1" applyAlignment="1"/>
    <xf numFmtId="173" fontId="7" fillId="2" borderId="93" xfId="39" applyNumberFormat="1" applyFont="1" applyFill="1" applyBorder="1" applyAlignment="1"/>
    <xf numFmtId="173" fontId="7" fillId="2" borderId="90" xfId="0" applyNumberFormat="1" applyFont="1" applyFill="1" applyBorder="1" applyAlignment="1"/>
    <xf numFmtId="173" fontId="7" fillId="2" borderId="91" xfId="0" applyNumberFormat="1" applyFont="1" applyFill="1" applyBorder="1" applyAlignment="1"/>
    <xf numFmtId="173" fontId="7" fillId="2" borderId="96" xfId="39" applyNumberFormat="1" applyFont="1" applyFill="1" applyBorder="1" applyAlignment="1"/>
    <xf numFmtId="3" fontId="9" fillId="0" borderId="0" xfId="0" applyNumberFormat="1" applyFont="1"/>
    <xf numFmtId="173" fontId="5" fillId="0" borderId="97" xfId="39" applyNumberFormat="1" applyFont="1" applyBorder="1" applyAlignment="1"/>
    <xf numFmtId="173" fontId="7" fillId="0" borderId="39" xfId="0" applyNumberFormat="1" applyFont="1" applyFill="1" applyBorder="1" applyAlignment="1"/>
    <xf numFmtId="173" fontId="7" fillId="0" borderId="34" xfId="0" applyNumberFormat="1" applyFont="1" applyFill="1" applyBorder="1" applyAlignment="1"/>
    <xf numFmtId="173" fontId="5" fillId="0" borderId="34" xfId="39" applyNumberFormat="1" applyFont="1" applyBorder="1" applyAlignment="1"/>
    <xf numFmtId="173" fontId="11" fillId="0" borderId="34" xfId="39" applyNumberFormat="1" applyFont="1" applyBorder="1" applyAlignment="1"/>
    <xf numFmtId="173" fontId="11" fillId="0" borderId="98" xfId="39" applyNumberFormat="1" applyFont="1" applyBorder="1" applyAlignment="1"/>
    <xf numFmtId="173" fontId="7" fillId="0" borderId="99" xfId="0" applyNumberFormat="1" applyFont="1" applyFill="1" applyBorder="1" applyAlignment="1"/>
    <xf numFmtId="164" fontId="14" fillId="0" borderId="100" xfId="0" applyNumberFormat="1" applyFont="1" applyFill="1" applyBorder="1" applyAlignment="1">
      <alignment horizontal="right"/>
    </xf>
    <xf numFmtId="164" fontId="14" fillId="0" borderId="101" xfId="0" applyNumberFormat="1" applyFont="1" applyFill="1" applyBorder="1" applyAlignment="1">
      <alignment horizontal="right"/>
    </xf>
    <xf numFmtId="164" fontId="18" fillId="0" borderId="102" xfId="0" applyNumberFormat="1" applyFont="1" applyFill="1" applyBorder="1" applyAlignment="1">
      <alignment horizontal="right"/>
    </xf>
    <xf numFmtId="164" fontId="30" fillId="0" borderId="73" xfId="0" applyNumberFormat="1" applyFont="1" applyFill="1" applyBorder="1" applyAlignment="1">
      <alignment horizontal="right"/>
    </xf>
    <xf numFmtId="173" fontId="5" fillId="0" borderId="103" xfId="39" applyNumberFormat="1" applyFont="1" applyBorder="1" applyAlignment="1"/>
    <xf numFmtId="173" fontId="7" fillId="0" borderId="104" xfId="0" applyNumberFormat="1" applyFont="1" applyFill="1" applyBorder="1" applyAlignment="1"/>
    <xf numFmtId="173" fontId="7" fillId="0" borderId="43" xfId="0" applyNumberFormat="1" applyFont="1" applyFill="1" applyBorder="1" applyAlignment="1"/>
    <xf numFmtId="173" fontId="5" fillId="0" borderId="43" xfId="39" applyNumberFormat="1" applyFont="1" applyBorder="1" applyAlignment="1"/>
    <xf numFmtId="173" fontId="11" fillId="0" borderId="43" xfId="39" applyNumberFormat="1" applyFont="1" applyBorder="1" applyAlignment="1"/>
    <xf numFmtId="173" fontId="11" fillId="0" borderId="105" xfId="39" applyNumberFormat="1" applyFont="1" applyBorder="1" applyAlignment="1"/>
    <xf numFmtId="173" fontId="7" fillId="0" borderId="106" xfId="0" applyNumberFormat="1" applyFont="1" applyFill="1" applyBorder="1" applyAlignment="1"/>
    <xf numFmtId="4" fontId="0" fillId="0" borderId="0" xfId="0" applyNumberFormat="1"/>
    <xf numFmtId="164" fontId="17" fillId="0" borderId="0" xfId="0" applyNumberFormat="1" applyFont="1" applyFill="1" applyAlignment="1">
      <alignment vertical="top" wrapText="1"/>
    </xf>
    <xf numFmtId="0" fontId="0" fillId="29" borderId="0" xfId="0" applyFill="1"/>
    <xf numFmtId="0" fontId="21" fillId="29" borderId="0" xfId="0" applyFont="1" applyFill="1"/>
    <xf numFmtId="0" fontId="2" fillId="29" borderId="0" xfId="42" applyFill="1"/>
    <xf numFmtId="0" fontId="22" fillId="29" borderId="0" xfId="42" applyFont="1" applyFill="1"/>
    <xf numFmtId="0" fontId="24" fillId="29" borderId="0" xfId="0" applyFont="1" applyFill="1"/>
    <xf numFmtId="0" fontId="14" fillId="30" borderId="0" xfId="0" applyFont="1" applyFill="1"/>
    <xf numFmtId="173" fontId="7" fillId="0" borderId="16" xfId="0" applyNumberFormat="1" applyFont="1" applyFill="1" applyBorder="1" applyAlignment="1">
      <alignment horizontal="right"/>
    </xf>
    <xf numFmtId="173" fontId="7" fillId="0" borderId="18" xfId="0" applyNumberFormat="1" applyFont="1" applyFill="1" applyBorder="1" applyAlignment="1">
      <alignment horizontal="right"/>
    </xf>
    <xf numFmtId="173" fontId="5" fillId="0" borderId="18" xfId="39" applyNumberFormat="1" applyFont="1" applyBorder="1" applyAlignment="1">
      <alignment horizontal="right"/>
    </xf>
    <xf numFmtId="173" fontId="11" fillId="0" borderId="18" xfId="39" applyNumberFormat="1" applyFont="1" applyBorder="1" applyAlignment="1">
      <alignment horizontal="right"/>
    </xf>
    <xf numFmtId="173" fontId="5" fillId="0" borderId="12" xfId="39" applyNumberFormat="1" applyFont="1" applyFill="1" applyBorder="1" applyAlignment="1">
      <alignment horizontal="right"/>
    </xf>
    <xf numFmtId="173" fontId="7" fillId="0" borderId="2" xfId="0" applyNumberFormat="1" applyFont="1" applyFill="1" applyBorder="1" applyAlignment="1">
      <alignment horizontal="right"/>
    </xf>
    <xf numFmtId="173" fontId="7" fillId="0" borderId="3" xfId="0" applyNumberFormat="1" applyFont="1" applyFill="1" applyBorder="1" applyAlignment="1">
      <alignment horizontal="right"/>
    </xf>
    <xf numFmtId="173" fontId="11" fillId="0" borderId="11" xfId="39" applyNumberFormat="1" applyFont="1" applyFill="1" applyBorder="1" applyAlignment="1">
      <alignment horizontal="right"/>
    </xf>
    <xf numFmtId="173" fontId="7" fillId="0" borderId="6" xfId="0" applyNumberFormat="1" applyFont="1" applyFill="1" applyBorder="1" applyAlignment="1">
      <alignment horizontal="right"/>
    </xf>
    <xf numFmtId="164" fontId="14" fillId="0" borderId="0" xfId="0" applyNumberFormat="1" applyFont="1" applyFill="1"/>
    <xf numFmtId="0" fontId="9" fillId="0" borderId="0" xfId="0" applyFont="1" applyFill="1"/>
    <xf numFmtId="0" fontId="5" fillId="0" borderId="81" xfId="0" applyFont="1" applyFill="1" applyBorder="1" applyAlignment="1">
      <alignment horizontal="center" vertical="center" wrapText="1"/>
    </xf>
    <xf numFmtId="181" fontId="9" fillId="0" borderId="0" xfId="0" applyNumberFormat="1" applyFont="1"/>
    <xf numFmtId="0" fontId="8" fillId="0" borderId="10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top" wrapText="1"/>
    </xf>
    <xf numFmtId="3" fontId="5" fillId="0" borderId="27" xfId="39" applyNumberFormat="1" applyFont="1" applyBorder="1" applyAlignment="1"/>
    <xf numFmtId="3" fontId="7" fillId="0" borderId="28" xfId="0" applyNumberFormat="1" applyFont="1" applyFill="1" applyBorder="1" applyAlignment="1"/>
    <xf numFmtId="3" fontId="7" fillId="0" borderId="29" xfId="0" applyNumberFormat="1" applyFont="1" applyFill="1" applyBorder="1" applyAlignment="1"/>
    <xf numFmtId="3" fontId="5" fillId="0" borderId="29" xfId="39" applyNumberFormat="1" applyFont="1" applyBorder="1" applyAlignment="1"/>
    <xf numFmtId="3" fontId="11" fillId="0" borderId="29" xfId="39" applyNumberFormat="1" applyFont="1" applyBorder="1" applyAlignment="1">
      <alignment horizontal="right"/>
    </xf>
    <xf numFmtId="3" fontId="7" fillId="0" borderId="28" xfId="0" applyNumberFormat="1" applyFont="1" applyFill="1" applyBorder="1" applyAlignment="1">
      <alignment horizontal="right"/>
    </xf>
    <xf numFmtId="3" fontId="7" fillId="0" borderId="29" xfId="0" applyNumberFormat="1" applyFont="1" applyFill="1" applyBorder="1" applyAlignment="1">
      <alignment horizontal="right"/>
    </xf>
    <xf numFmtId="3" fontId="11" fillId="0" borderId="30" xfId="39" applyNumberFormat="1" applyFont="1" applyBorder="1" applyAlignment="1">
      <alignment horizontal="right"/>
    </xf>
    <xf numFmtId="3" fontId="7" fillId="0" borderId="31" xfId="0" applyNumberFormat="1" applyFont="1" applyFill="1" applyBorder="1" applyAlignment="1">
      <alignment horizontal="right"/>
    </xf>
    <xf numFmtId="165" fontId="9" fillId="0" borderId="0" xfId="0" applyNumberFormat="1" applyFont="1"/>
    <xf numFmtId="3" fontId="11" fillId="2" borderId="3" xfId="39" applyNumberFormat="1" applyFont="1" applyFill="1" applyBorder="1" applyAlignment="1">
      <alignment horizontal="right" vertical="top"/>
    </xf>
    <xf numFmtId="173" fontId="11" fillId="2" borderId="92" xfId="39" applyNumberFormat="1" applyFont="1" applyFill="1" applyBorder="1" applyAlignment="1">
      <alignment vertical="top"/>
    </xf>
    <xf numFmtId="173" fontId="11" fillId="2" borderId="17" xfId="39" applyNumberFormat="1" applyFont="1" applyFill="1" applyBorder="1" applyAlignment="1">
      <alignment vertical="top"/>
    </xf>
    <xf numFmtId="173" fontId="11" fillId="2" borderId="93" xfId="39" applyNumberFormat="1" applyFont="1" applyFill="1" applyBorder="1" applyAlignment="1">
      <alignment vertical="top"/>
    </xf>
    <xf numFmtId="173" fontId="11" fillId="2" borderId="3" xfId="39" applyNumberFormat="1" applyFont="1" applyFill="1" applyBorder="1" applyAlignment="1">
      <alignment vertical="top"/>
    </xf>
    <xf numFmtId="174" fontId="32" fillId="0" borderId="0" xfId="0" applyNumberFormat="1" applyFont="1"/>
    <xf numFmtId="3" fontId="11" fillId="2" borderId="12" xfId="39" applyNumberFormat="1" applyFont="1" applyFill="1" applyBorder="1" applyAlignment="1">
      <alignment horizontal="right" vertical="top"/>
    </xf>
    <xf numFmtId="173" fontId="11" fillId="2" borderId="108" xfId="0" applyNumberFormat="1" applyFont="1" applyFill="1" applyBorder="1" applyAlignment="1"/>
    <xf numFmtId="173" fontId="11" fillId="2" borderId="25" xfId="0" applyNumberFormat="1" applyFont="1" applyFill="1" applyBorder="1" applyAlignment="1"/>
    <xf numFmtId="173" fontId="11" fillId="2" borderId="109" xfId="0" applyNumberFormat="1" applyFont="1" applyFill="1" applyBorder="1" applyAlignment="1"/>
    <xf numFmtId="173" fontId="11" fillId="2" borderId="12" xfId="0" applyNumberFormat="1" applyFont="1" applyFill="1" applyBorder="1" applyAlignment="1"/>
    <xf numFmtId="0" fontId="17" fillId="0" borderId="34" xfId="0" applyFont="1" applyFill="1" applyBorder="1" applyAlignment="1">
      <alignment horizontal="center" vertical="center"/>
    </xf>
    <xf numFmtId="164" fontId="16" fillId="0" borderId="40" xfId="0" applyNumberFormat="1" applyFont="1" applyFill="1" applyBorder="1" applyAlignment="1">
      <alignment vertical="center"/>
    </xf>
    <xf numFmtId="164" fontId="14" fillId="0" borderId="110" xfId="0" applyNumberFormat="1" applyFont="1" applyFill="1" applyBorder="1" applyAlignment="1"/>
    <xf numFmtId="164" fontId="14" fillId="0" borderId="110" xfId="0" applyNumberFormat="1" applyFont="1" applyFill="1" applyBorder="1" applyAlignment="1">
      <alignment wrapText="1"/>
    </xf>
    <xf numFmtId="164" fontId="14" fillId="0" borderId="110" xfId="0" applyNumberFormat="1" applyFont="1" applyFill="1" applyBorder="1" applyAlignment="1">
      <alignment horizontal="right"/>
    </xf>
    <xf numFmtId="3" fontId="5" fillId="0" borderId="12" xfId="39" applyNumberFormat="1" applyFont="1" applyBorder="1" applyAlignment="1"/>
    <xf numFmtId="173" fontId="11" fillId="2" borderId="29" xfId="39" applyNumberFormat="1" applyFont="1" applyFill="1" applyBorder="1" applyAlignment="1">
      <alignment horizontal="right" vertical="top"/>
    </xf>
    <xf numFmtId="173" fontId="7" fillId="2" borderId="28" xfId="39" applyNumberFormat="1" applyFont="1" applyFill="1" applyBorder="1" applyAlignment="1">
      <alignment horizontal="right" vertical="top"/>
    </xf>
    <xf numFmtId="173" fontId="11" fillId="2" borderId="67" xfId="0" applyNumberFormat="1" applyFont="1" applyFill="1" applyBorder="1" applyAlignment="1"/>
    <xf numFmtId="173" fontId="5" fillId="0" borderId="34" xfId="0" applyNumberFormat="1" applyFont="1" applyFill="1" applyBorder="1" applyAlignment="1"/>
    <xf numFmtId="173" fontId="7" fillId="0" borderId="32" xfId="0" applyNumberFormat="1" applyFont="1" applyFill="1" applyBorder="1" applyAlignment="1"/>
    <xf numFmtId="173" fontId="11" fillId="0" borderId="34" xfId="39" applyNumberFormat="1" applyFont="1" applyBorder="1" applyAlignment="1">
      <alignment vertical="top"/>
    </xf>
    <xf numFmtId="173" fontId="7" fillId="0" borderId="32" xfId="39" applyNumberFormat="1" applyFont="1" applyBorder="1" applyAlignment="1">
      <alignment vertical="top"/>
    </xf>
    <xf numFmtId="173" fontId="7" fillId="0" borderId="34" xfId="39" applyNumberFormat="1" applyFont="1" applyBorder="1" applyAlignment="1">
      <alignment vertical="top"/>
    </xf>
    <xf numFmtId="173" fontId="11" fillId="2" borderId="34" xfId="39" applyNumberFormat="1" applyFont="1" applyFill="1" applyBorder="1" applyAlignment="1">
      <alignment horizontal="right" vertical="top"/>
    </xf>
    <xf numFmtId="173" fontId="7" fillId="2" borderId="39" xfId="39" applyNumberFormat="1" applyFont="1" applyFill="1" applyBorder="1" applyAlignment="1">
      <alignment horizontal="right" vertical="top"/>
    </xf>
    <xf numFmtId="173" fontId="7" fillId="2" borderId="34" xfId="39" applyNumberFormat="1" applyFont="1" applyFill="1" applyBorder="1" applyAlignment="1"/>
    <xf numFmtId="173" fontId="11" fillId="2" borderId="7" xfId="0" applyNumberFormat="1" applyFont="1" applyFill="1" applyBorder="1" applyAlignment="1"/>
    <xf numFmtId="173" fontId="7" fillId="2" borderId="39" xfId="0" applyNumberFormat="1" applyFont="1" applyFill="1" applyBorder="1" applyAlignment="1"/>
    <xf numFmtId="173" fontId="7" fillId="2" borderId="99" xfId="39" applyNumberFormat="1" applyFont="1" applyFill="1" applyBorder="1" applyAlignment="1"/>
    <xf numFmtId="173" fontId="28" fillId="2" borderId="29" xfId="39" applyNumberFormat="1" applyFont="1" applyFill="1" applyBorder="1" applyAlignment="1">
      <alignment horizontal="right" vertical="top"/>
    </xf>
    <xf numFmtId="173" fontId="28" fillId="2" borderId="34" xfId="39" applyNumberFormat="1" applyFont="1" applyFill="1" applyBorder="1" applyAlignment="1">
      <alignment horizontal="right" vertical="top"/>
    </xf>
    <xf numFmtId="173" fontId="28" fillId="2" borderId="7" xfId="0" applyNumberFormat="1" applyFont="1" applyFill="1" applyBorder="1" applyAlignment="1"/>
    <xf numFmtId="173" fontId="27" fillId="2" borderId="7" xfId="0" applyNumberFormat="1" applyFont="1" applyFill="1" applyBorder="1" applyAlignment="1"/>
    <xf numFmtId="164" fontId="14" fillId="0" borderId="111" xfId="0" applyNumberFormat="1" applyFont="1" applyFill="1" applyBorder="1" applyAlignment="1">
      <alignment horizontal="right"/>
    </xf>
    <xf numFmtId="164" fontId="16" fillId="0" borderId="104" xfId="0" applyNumberFormat="1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wrapText="1"/>
    </xf>
    <xf numFmtId="173" fontId="5" fillId="0" borderId="108" xfId="39" applyNumberFormat="1" applyFont="1" applyBorder="1" applyAlignment="1"/>
    <xf numFmtId="0" fontId="41" fillId="0" borderId="0" xfId="0" applyFont="1" applyFill="1"/>
    <xf numFmtId="0" fontId="18" fillId="0" borderId="7" xfId="0" applyFont="1" applyFill="1" applyBorder="1" applyAlignment="1">
      <alignment horizontal="right" vertical="center"/>
    </xf>
    <xf numFmtId="0" fontId="8" fillId="0" borderId="34" xfId="0" applyFont="1" applyFill="1" applyBorder="1" applyAlignment="1">
      <alignment horizontal="right" vertical="center"/>
    </xf>
    <xf numFmtId="0" fontId="18" fillId="0" borderId="57" xfId="0" applyFont="1" applyFill="1" applyBorder="1" applyAlignment="1">
      <alignment horizontal="right" vertical="center"/>
    </xf>
    <xf numFmtId="0" fontId="25" fillId="0" borderId="0" xfId="42" applyFont="1" applyFill="1" applyBorder="1"/>
    <xf numFmtId="0" fontId="25" fillId="0" borderId="0" xfId="42" applyFont="1" applyFill="1"/>
    <xf numFmtId="3" fontId="26" fillId="0" borderId="0" xfId="42" applyNumberFormat="1" applyFont="1" applyFill="1" applyBorder="1" applyAlignment="1">
      <alignment horizontal="left"/>
    </xf>
    <xf numFmtId="0" fontId="26" fillId="0" borderId="0" xfId="42" applyFont="1" applyFill="1" applyBorder="1" applyAlignment="1">
      <alignment horizontal="left"/>
    </xf>
    <xf numFmtId="168" fontId="25" fillId="0" borderId="0" xfId="42" applyNumberFormat="1" applyFont="1" applyFill="1" applyBorder="1"/>
    <xf numFmtId="2" fontId="25" fillId="0" borderId="0" xfId="42" applyNumberFormat="1" applyFont="1" applyFill="1" applyBorder="1"/>
    <xf numFmtId="17" fontId="25" fillId="0" borderId="0" xfId="42" applyNumberFormat="1" applyFont="1" applyFill="1"/>
    <xf numFmtId="1" fontId="26" fillId="0" borderId="0" xfId="42" applyNumberFormat="1" applyFont="1" applyFill="1"/>
    <xf numFmtId="165" fontId="26" fillId="0" borderId="0" xfId="42" applyNumberFormat="1" applyFont="1" applyFill="1"/>
    <xf numFmtId="16" fontId="24" fillId="0" borderId="0" xfId="0" applyNumberFormat="1" applyFont="1" applyFill="1"/>
    <xf numFmtId="3" fontId="11" fillId="0" borderId="12" xfId="39" applyNumberFormat="1" applyFont="1" applyBorder="1" applyAlignment="1">
      <alignment horizontal="right"/>
    </xf>
    <xf numFmtId="173" fontId="11" fillId="0" borderId="67" xfId="39" applyNumberFormat="1" applyFont="1" applyBorder="1" applyAlignment="1"/>
    <xf numFmtId="173" fontId="11" fillId="0" borderId="7" xfId="39" applyNumberFormat="1" applyFont="1" applyBorder="1" applyAlignment="1"/>
    <xf numFmtId="173" fontId="11" fillId="0" borderId="25" xfId="39" applyNumberFormat="1" applyFont="1" applyFill="1" applyBorder="1" applyAlignment="1"/>
    <xf numFmtId="173" fontId="11" fillId="0" borderId="26" xfId="39" applyNumberFormat="1" applyFont="1" applyFill="1" applyBorder="1" applyAlignment="1"/>
    <xf numFmtId="0" fontId="18" fillId="0" borderId="112" xfId="0" applyFont="1" applyFill="1" applyBorder="1" applyAlignment="1">
      <alignment horizontal="left" vertical="center"/>
    </xf>
    <xf numFmtId="0" fontId="18" fillId="0" borderId="112" xfId="0" applyFont="1" applyFill="1" applyBorder="1" applyAlignment="1">
      <alignment horizontal="right" vertical="center"/>
    </xf>
    <xf numFmtId="164" fontId="18" fillId="0" borderId="113" xfId="0" applyNumberFormat="1" applyFont="1" applyFill="1" applyBorder="1" applyAlignment="1"/>
    <xf numFmtId="164" fontId="18" fillId="0" borderId="114" xfId="0" applyNumberFormat="1" applyFont="1" applyFill="1" applyBorder="1" applyAlignment="1"/>
    <xf numFmtId="164" fontId="18" fillId="0" borderId="115" xfId="0" applyNumberFormat="1" applyFont="1" applyFill="1" applyBorder="1" applyAlignment="1">
      <alignment horizontal="right"/>
    </xf>
    <xf numFmtId="173" fontId="11" fillId="0" borderId="116" xfId="39" applyNumberFormat="1" applyFont="1" applyBorder="1" applyAlignment="1"/>
    <xf numFmtId="173" fontId="11" fillId="0" borderId="45" xfId="39" applyNumberFormat="1" applyFont="1" applyBorder="1" applyAlignment="1"/>
    <xf numFmtId="173" fontId="11" fillId="0" borderId="12" xfId="39" applyNumberFormat="1" applyFont="1" applyFill="1" applyBorder="1" applyAlignment="1"/>
    <xf numFmtId="173" fontId="11" fillId="0" borderId="12" xfId="39" applyNumberFormat="1" applyFont="1" applyFill="1" applyBorder="1" applyAlignment="1">
      <alignment horizontal="right"/>
    </xf>
    <xf numFmtId="173" fontId="5" fillId="0" borderId="117" xfId="39" applyNumberFormat="1" applyFont="1" applyBorder="1" applyAlignment="1"/>
    <xf numFmtId="173" fontId="7" fillId="0" borderId="118" xfId="0" applyNumberFormat="1" applyFont="1" applyFill="1" applyBorder="1" applyAlignment="1"/>
    <xf numFmtId="173" fontId="7" fillId="0" borderId="119" xfId="0" applyNumberFormat="1" applyFont="1" applyFill="1" applyBorder="1" applyAlignment="1"/>
    <xf numFmtId="173" fontId="5" fillId="0" borderId="119" xfId="39" applyNumberFormat="1" applyFont="1" applyBorder="1" applyAlignment="1"/>
    <xf numFmtId="173" fontId="5" fillId="0" borderId="119" xfId="0" applyNumberFormat="1" applyFont="1" applyFill="1" applyBorder="1" applyAlignment="1"/>
    <xf numFmtId="173" fontId="7" fillId="0" borderId="120" xfId="0" applyNumberFormat="1" applyFont="1" applyFill="1" applyBorder="1" applyAlignment="1"/>
    <xf numFmtId="173" fontId="11" fillId="0" borderId="119" xfId="39" applyNumberFormat="1" applyFont="1" applyBorder="1" applyAlignment="1">
      <alignment vertical="top"/>
    </xf>
    <xf numFmtId="173" fontId="7" fillId="0" borderId="120" xfId="39" applyNumberFormat="1" applyFont="1" applyBorder="1" applyAlignment="1">
      <alignment vertical="top"/>
    </xf>
    <xf numFmtId="173" fontId="7" fillId="0" borderId="119" xfId="39" applyNumberFormat="1" applyFont="1" applyBorder="1" applyAlignment="1">
      <alignment vertical="top"/>
    </xf>
    <xf numFmtId="173" fontId="11" fillId="0" borderId="121" xfId="39" applyNumberFormat="1" applyFont="1" applyBorder="1" applyAlignment="1"/>
    <xf numFmtId="173" fontId="11" fillId="2" borderId="119" xfId="39" applyNumberFormat="1" applyFont="1" applyFill="1" applyBorder="1" applyAlignment="1">
      <alignment horizontal="right" vertical="top"/>
    </xf>
    <xf numFmtId="173" fontId="7" fillId="2" borderId="118" xfId="39" applyNumberFormat="1" applyFont="1" applyFill="1" applyBorder="1" applyAlignment="1">
      <alignment horizontal="right" vertical="top"/>
    </xf>
    <xf numFmtId="173" fontId="7" fillId="2" borderId="119" xfId="39" applyNumberFormat="1" applyFont="1" applyFill="1" applyBorder="1" applyAlignment="1"/>
    <xf numFmtId="173" fontId="11" fillId="2" borderId="122" xfId="0" applyNumberFormat="1" applyFont="1" applyFill="1" applyBorder="1" applyAlignment="1"/>
    <xf numFmtId="173" fontId="7" fillId="2" borderId="118" xfId="0" applyNumberFormat="1" applyFont="1" applyFill="1" applyBorder="1" applyAlignment="1"/>
    <xf numFmtId="173" fontId="7" fillId="2" borderId="123" xfId="39" applyNumberFormat="1" applyFont="1" applyFill="1" applyBorder="1" applyAlignment="1"/>
    <xf numFmtId="173" fontId="28" fillId="2" borderId="119" xfId="39" applyNumberFormat="1" applyFont="1" applyFill="1" applyBorder="1" applyAlignment="1">
      <alignment horizontal="right" vertical="top"/>
    </xf>
    <xf numFmtId="173" fontId="28" fillId="2" borderId="122" xfId="0" applyNumberFormat="1" applyFont="1" applyFill="1" applyBorder="1" applyAlignment="1"/>
    <xf numFmtId="173" fontId="27" fillId="2" borderId="122" xfId="0" applyNumberFormat="1" applyFont="1" applyFill="1" applyBorder="1" applyAlignment="1"/>
    <xf numFmtId="173" fontId="11" fillId="0" borderId="119" xfId="39" applyNumberFormat="1" applyFont="1" applyBorder="1" applyAlignment="1"/>
    <xf numFmtId="173" fontId="11" fillId="0" borderId="122" xfId="39" applyNumberFormat="1" applyFont="1" applyBorder="1" applyAlignment="1"/>
    <xf numFmtId="173" fontId="7" fillId="0" borderId="123" xfId="0" applyNumberFormat="1" applyFont="1" applyFill="1" applyBorder="1" applyAlignment="1"/>
    <xf numFmtId="0" fontId="42" fillId="0" borderId="0" xfId="0" applyFont="1"/>
    <xf numFmtId="0" fontId="43" fillId="0" borderId="0" xfId="40" applyFont="1" applyFill="1" applyBorder="1" applyAlignment="1">
      <alignment horizontal="left" vertical="center"/>
    </xf>
    <xf numFmtId="173" fontId="9" fillId="0" borderId="0" xfId="0" applyNumberFormat="1" applyFont="1"/>
    <xf numFmtId="164" fontId="14" fillId="0" borderId="15" xfId="0" applyNumberFormat="1" applyFont="1" applyFill="1" applyBorder="1" applyAlignment="1">
      <alignment wrapText="1"/>
    </xf>
    <xf numFmtId="164" fontId="14" fillId="0" borderId="104" xfId="0" applyNumberFormat="1" applyFont="1" applyFill="1" applyBorder="1" applyAlignment="1">
      <alignment horizontal="right"/>
    </xf>
    <xf numFmtId="164" fontId="14" fillId="0" borderId="15" xfId="0" applyNumberFormat="1" applyFont="1" applyFill="1" applyBorder="1" applyAlignment="1">
      <alignment horizontal="right" wrapText="1"/>
    </xf>
    <xf numFmtId="164" fontId="14" fillId="0" borderId="15" xfId="0" applyNumberFormat="1" applyFont="1" applyFill="1" applyBorder="1" applyAlignment="1">
      <alignment horizontal="right"/>
    </xf>
    <xf numFmtId="173" fontId="27" fillId="31" borderId="67" xfId="0" applyNumberFormat="1" applyFont="1" applyFill="1" applyBorder="1" applyAlignment="1"/>
    <xf numFmtId="173" fontId="27" fillId="31" borderId="7" xfId="0" applyNumberFormat="1" applyFont="1" applyFill="1" applyBorder="1" applyAlignment="1"/>
    <xf numFmtId="173" fontId="27" fillId="31" borderId="122" xfId="0" applyNumberFormat="1" applyFont="1" applyFill="1" applyBorder="1" applyAlignment="1"/>
    <xf numFmtId="173" fontId="5" fillId="0" borderId="94" xfId="39" applyNumberFormat="1" applyFont="1" applyBorder="1" applyAlignment="1"/>
    <xf numFmtId="164" fontId="30" fillId="0" borderId="124" xfId="0" applyNumberFormat="1" applyFont="1" applyFill="1" applyBorder="1" applyAlignment="1"/>
    <xf numFmtId="164" fontId="18" fillId="0" borderId="125" xfId="0" applyNumberFormat="1" applyFont="1" applyFill="1" applyBorder="1" applyAlignment="1">
      <alignment horizontal="right"/>
    </xf>
    <xf numFmtId="0" fontId="14" fillId="0" borderId="71" xfId="0" applyFont="1" applyFill="1" applyBorder="1" applyAlignment="1" applyProtection="1">
      <alignment horizontal="center" vertical="center" wrapText="1"/>
      <protection locked="0"/>
    </xf>
    <xf numFmtId="0" fontId="14" fillId="0" borderId="143" xfId="0" applyFont="1" applyFill="1" applyBorder="1" applyAlignment="1">
      <alignment horizontal="center" vertical="center" wrapText="1"/>
    </xf>
    <xf numFmtId="173" fontId="5" fillId="0" borderId="34" xfId="39" applyNumberFormat="1" applyFont="1" applyFill="1" applyBorder="1" applyAlignment="1"/>
    <xf numFmtId="173" fontId="5" fillId="0" borderId="119" xfId="39" applyNumberFormat="1" applyFont="1" applyFill="1" applyBorder="1" applyAlignment="1"/>
    <xf numFmtId="164" fontId="5" fillId="0" borderId="0" xfId="0" applyNumberFormat="1" applyFont="1" applyFill="1"/>
    <xf numFmtId="4" fontId="3" fillId="0" borderId="0" xfId="39" applyNumberFormat="1" applyFont="1" applyAlignment="1">
      <alignment vertical="top"/>
    </xf>
    <xf numFmtId="4" fontId="9" fillId="0" borderId="0" xfId="40" applyNumberFormat="1" applyFont="1"/>
    <xf numFmtId="4" fontId="3" fillId="0" borderId="0" xfId="41" applyNumberFormat="1" applyFont="1" applyAlignment="1" applyProtection="1">
      <alignment horizontal="right"/>
      <protection locked="0"/>
    </xf>
    <xf numFmtId="0" fontId="3" fillId="0" borderId="0" xfId="40" applyFont="1" applyAlignment="1">
      <alignment vertical="top"/>
    </xf>
    <xf numFmtId="4" fontId="3" fillId="0" borderId="0" xfId="40" applyNumberFormat="1" applyFont="1" applyAlignment="1">
      <alignment vertical="top"/>
    </xf>
    <xf numFmtId="4" fontId="3" fillId="0" borderId="0" xfId="41" applyNumberFormat="1" applyFont="1" applyAlignment="1">
      <alignment horizontal="right"/>
    </xf>
    <xf numFmtId="0" fontId="3" fillId="0" borderId="0" xfId="41" applyFont="1" applyAlignment="1">
      <alignment horizontal="left" vertical="center"/>
    </xf>
    <xf numFmtId="4" fontId="3" fillId="0" borderId="0" xfId="41" applyNumberFormat="1" applyFont="1" applyAlignment="1">
      <alignment horizontal="left" vertical="center"/>
    </xf>
    <xf numFmtId="4" fontId="5" fillId="0" borderId="0" xfId="41" applyNumberFormat="1" applyFont="1" applyAlignment="1">
      <alignment horizontal="left" vertical="center"/>
    </xf>
    <xf numFmtId="0" fontId="3" fillId="0" borderId="0" xfId="39" applyFont="1" applyBorder="1" applyAlignment="1">
      <alignment horizontal="centerContinuous" vertical="center" wrapText="1"/>
    </xf>
    <xf numFmtId="4" fontId="3" fillId="0" borderId="0" xfId="39" applyNumberFormat="1" applyFont="1" applyBorder="1" applyAlignment="1">
      <alignment horizontal="centerContinuous" vertical="center" wrapText="1"/>
    </xf>
    <xf numFmtId="4" fontId="5" fillId="0" borderId="0" xfId="41" applyNumberFormat="1" applyFont="1"/>
    <xf numFmtId="0" fontId="3" fillId="0" borderId="0" xfId="39" applyFont="1" applyBorder="1"/>
    <xf numFmtId="4" fontId="3" fillId="0" borderId="0" xfId="39" applyNumberFormat="1" applyFont="1" applyBorder="1"/>
    <xf numFmtId="4" fontId="5" fillId="0" borderId="0" xfId="41" applyNumberFormat="1" applyFont="1" applyBorder="1" applyAlignment="1">
      <alignment horizontal="right"/>
    </xf>
    <xf numFmtId="0" fontId="3" fillId="0" borderId="50" xfId="39" applyFont="1" applyBorder="1" applyAlignment="1">
      <alignment horizontal="center" vertical="center"/>
    </xf>
    <xf numFmtId="0" fontId="5" fillId="0" borderId="77" xfId="35" applyFont="1" applyFill="1" applyBorder="1" applyAlignment="1">
      <alignment horizontal="center" vertical="center" wrapText="1"/>
    </xf>
    <xf numFmtId="4" fontId="5" fillId="0" borderId="77" xfId="35" applyNumberFormat="1" applyFont="1" applyFill="1" applyBorder="1" applyAlignment="1">
      <alignment horizontal="center" vertical="center" wrapText="1"/>
    </xf>
    <xf numFmtId="4" fontId="5" fillId="0" borderId="79" xfId="35" applyNumberFormat="1" applyFont="1" applyFill="1" applyBorder="1" applyAlignment="1">
      <alignment horizontal="center" vertical="center" wrapText="1"/>
    </xf>
    <xf numFmtId="4" fontId="5" fillId="0" borderId="126" xfId="35" applyNumberFormat="1" applyFont="1" applyFill="1" applyBorder="1" applyAlignment="1">
      <alignment horizontal="center" vertical="center" wrapText="1"/>
    </xf>
    <xf numFmtId="0" fontId="45" fillId="0" borderId="52" xfId="40" applyFont="1" applyBorder="1" applyAlignment="1">
      <alignment horizontal="left" vertical="center"/>
    </xf>
    <xf numFmtId="164" fontId="46" fillId="0" borderId="7" xfId="39" applyNumberFormat="1" applyFont="1" applyBorder="1"/>
    <xf numFmtId="0" fontId="7" fillId="0" borderId="116" xfId="40" applyFont="1" applyBorder="1" applyAlignment="1">
      <alignment horizontal="right" vertical="center"/>
    </xf>
    <xf numFmtId="0" fontId="45" fillId="0" borderId="116" xfId="40" applyFont="1" applyBorder="1" applyAlignment="1">
      <alignment horizontal="left" vertical="center"/>
    </xf>
    <xf numFmtId="0" fontId="43" fillId="0" borderId="116" xfId="40" applyFont="1" applyBorder="1" applyAlignment="1">
      <alignment horizontal="center" vertical="center"/>
    </xf>
    <xf numFmtId="0" fontId="67" fillId="0" borderId="116" xfId="40" applyFont="1" applyBorder="1" applyAlignment="1">
      <alignment horizontal="left"/>
    </xf>
    <xf numFmtId="0" fontId="47" fillId="0" borderId="116" xfId="40" applyFont="1" applyBorder="1" applyAlignment="1">
      <alignment horizontal="left" vertical="center"/>
    </xf>
    <xf numFmtId="0" fontId="48" fillId="0" borderId="127" xfId="40" applyFont="1" applyBorder="1" applyAlignment="1">
      <alignment horizontal="left" vertical="center" wrapText="1"/>
    </xf>
    <xf numFmtId="0" fontId="43" fillId="0" borderId="116" xfId="40" applyFont="1" applyBorder="1" applyAlignment="1">
      <alignment horizontal="left" vertical="center"/>
    </xf>
    <xf numFmtId="164" fontId="7" fillId="0" borderId="128" xfId="41" applyNumberFormat="1" applyFont="1" applyFill="1" applyBorder="1" applyProtection="1">
      <protection locked="0"/>
    </xf>
    <xf numFmtId="0" fontId="9" fillId="0" borderId="116" xfId="40" applyFont="1" applyBorder="1" applyAlignment="1">
      <alignment horizontal="left" vertical="center"/>
    </xf>
    <xf numFmtId="0" fontId="32" fillId="0" borderId="53" xfId="40" applyFont="1" applyBorder="1" applyAlignment="1">
      <alignment horizontal="left" vertical="center"/>
    </xf>
    <xf numFmtId="164" fontId="46" fillId="0" borderId="129" xfId="41" applyNumberFormat="1" applyFont="1" applyBorder="1" applyProtection="1">
      <protection locked="0"/>
    </xf>
    <xf numFmtId="4" fontId="43" fillId="0" borderId="0" xfId="40" applyNumberFormat="1" applyFont="1" applyFill="1" applyBorder="1" applyAlignment="1">
      <alignment horizontal="left" vertical="center"/>
    </xf>
    <xf numFmtId="0" fontId="9" fillId="0" borderId="0" xfId="40" applyFont="1"/>
    <xf numFmtId="164" fontId="49" fillId="0" borderId="128" xfId="41" applyNumberFormat="1" applyFont="1" applyBorder="1" applyProtection="1">
      <protection locked="0"/>
    </xf>
    <xf numFmtId="164" fontId="14" fillId="0" borderId="35" xfId="0" applyNumberFormat="1" applyFont="1" applyFill="1" applyBorder="1" applyAlignment="1">
      <alignment vertical="center"/>
    </xf>
    <xf numFmtId="164" fontId="14" fillId="0" borderId="39" xfId="0" applyNumberFormat="1" applyFont="1" applyFill="1" applyBorder="1" applyAlignment="1">
      <alignment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right" vertical="center"/>
    </xf>
    <xf numFmtId="164" fontId="8" fillId="0" borderId="34" xfId="0" applyNumberFormat="1" applyFont="1" applyFill="1" applyBorder="1" applyAlignment="1">
      <alignment horizontal="left" vertical="center"/>
    </xf>
    <xf numFmtId="164" fontId="8" fillId="0" borderId="34" xfId="0" applyNumberFormat="1" applyFont="1" applyFill="1" applyBorder="1" applyAlignment="1">
      <alignment horizontal="right" vertical="center"/>
    </xf>
    <xf numFmtId="164" fontId="18" fillId="0" borderId="7" xfId="0" applyNumberFormat="1" applyFont="1" applyFill="1" applyBorder="1" applyAlignment="1">
      <alignment horizontal="left" vertical="center"/>
    </xf>
    <xf numFmtId="164" fontId="9" fillId="0" borderId="0" xfId="0" applyNumberFormat="1" applyFont="1"/>
    <xf numFmtId="164" fontId="18" fillId="0" borderId="33" xfId="0" applyNumberFormat="1" applyFont="1" applyFill="1" applyBorder="1" applyAlignment="1">
      <alignment horizontal="left" vertical="center"/>
    </xf>
    <xf numFmtId="164" fontId="14" fillId="0" borderId="130" xfId="0" applyNumberFormat="1" applyFont="1" applyFill="1" applyBorder="1" applyAlignment="1">
      <alignment vertical="center"/>
    </xf>
    <xf numFmtId="164" fontId="14" fillId="0" borderId="34" xfId="0" applyNumberFormat="1" applyFont="1" applyFill="1" applyBorder="1" applyAlignment="1">
      <alignment horizontal="left" vertical="center"/>
    </xf>
    <xf numFmtId="164" fontId="18" fillId="0" borderId="7" xfId="0" applyNumberFormat="1" applyFont="1" applyFill="1" applyBorder="1" applyAlignment="1">
      <alignment horizontal="right" vertical="center" shrinkToFit="1"/>
    </xf>
    <xf numFmtId="173" fontId="5" fillId="0" borderId="18" xfId="0" applyNumberFormat="1" applyFont="1" applyFill="1" applyBorder="1" applyAlignment="1">
      <alignment horizontal="right"/>
    </xf>
    <xf numFmtId="173" fontId="7" fillId="0" borderId="22" xfId="0" applyNumberFormat="1" applyFont="1" applyFill="1" applyBorder="1" applyAlignment="1">
      <alignment horizontal="right"/>
    </xf>
    <xf numFmtId="173" fontId="11" fillId="0" borderId="18" xfId="39" applyNumberFormat="1" applyFont="1" applyBorder="1" applyAlignment="1">
      <alignment horizontal="right" vertical="top"/>
    </xf>
    <xf numFmtId="173" fontId="7" fillId="0" borderId="22" xfId="39" applyNumberFormat="1" applyFont="1" applyBorder="1" applyAlignment="1">
      <alignment horizontal="right" vertical="top"/>
    </xf>
    <xf numFmtId="173" fontId="7" fillId="0" borderId="18" xfId="39" applyNumberFormat="1" applyFont="1" applyBorder="1" applyAlignment="1">
      <alignment horizontal="right" vertical="top"/>
    </xf>
    <xf numFmtId="173" fontId="11" fillId="2" borderId="18" xfId="39" applyNumberFormat="1" applyFont="1" applyFill="1" applyBorder="1" applyAlignment="1">
      <alignment horizontal="right" vertical="top"/>
    </xf>
    <xf numFmtId="173" fontId="7" fillId="2" borderId="16" xfId="39" applyNumberFormat="1" applyFont="1" applyFill="1" applyBorder="1" applyAlignment="1">
      <alignment horizontal="right" vertical="top"/>
    </xf>
    <xf numFmtId="173" fontId="7" fillId="2" borderId="18" xfId="39" applyNumberFormat="1" applyFont="1" applyFill="1" applyBorder="1" applyAlignment="1">
      <alignment horizontal="right"/>
    </xf>
    <xf numFmtId="173" fontId="11" fillId="2" borderId="26" xfId="0" applyNumberFormat="1" applyFont="1" applyFill="1" applyBorder="1" applyAlignment="1">
      <alignment horizontal="right"/>
    </xf>
    <xf numFmtId="173" fontId="7" fillId="2" borderId="16" xfId="0" applyNumberFormat="1" applyFont="1" applyFill="1" applyBorder="1" applyAlignment="1">
      <alignment horizontal="right"/>
    </xf>
    <xf numFmtId="173" fontId="7" fillId="2" borderId="20" xfId="39" applyNumberFormat="1" applyFont="1" applyFill="1" applyBorder="1" applyAlignment="1">
      <alignment horizontal="right"/>
    </xf>
    <xf numFmtId="164" fontId="46" fillId="0" borderId="45" xfId="39" applyNumberFormat="1" applyFont="1" applyBorder="1"/>
    <xf numFmtId="164" fontId="46" fillId="0" borderId="128" xfId="39" applyNumberFormat="1" applyFont="1" applyBorder="1"/>
    <xf numFmtId="164" fontId="7" fillId="0" borderId="7" xfId="40" applyNumberFormat="1" applyFont="1" applyFill="1" applyBorder="1" applyAlignment="1">
      <alignment horizontal="right" vertical="center"/>
    </xf>
    <xf numFmtId="164" fontId="7" fillId="0" borderId="45" xfId="40" applyNumberFormat="1" applyFont="1" applyFill="1" applyBorder="1" applyAlignment="1">
      <alignment horizontal="right" vertical="center"/>
    </xf>
    <xf numFmtId="164" fontId="7" fillId="0" borderId="128" xfId="40" applyNumberFormat="1" applyFont="1" applyBorder="1" applyAlignment="1">
      <alignment horizontal="right" vertical="center"/>
    </xf>
    <xf numFmtId="164" fontId="7" fillId="0" borderId="7" xfId="40" applyNumberFormat="1" applyFont="1" applyBorder="1" applyAlignment="1">
      <alignment horizontal="right" vertical="center"/>
    </xf>
    <xf numFmtId="164" fontId="7" fillId="0" borderId="128" xfId="40" applyNumberFormat="1" applyFont="1" applyFill="1" applyBorder="1" applyAlignment="1">
      <alignment horizontal="right" vertical="center"/>
    </xf>
    <xf numFmtId="164" fontId="7" fillId="0" borderId="98" xfId="40" applyNumberFormat="1" applyFont="1" applyFill="1" applyBorder="1" applyAlignment="1">
      <alignment horizontal="right" vertical="center"/>
    </xf>
    <xf numFmtId="164" fontId="7" fillId="0" borderId="131" xfId="40" applyNumberFormat="1" applyFont="1" applyFill="1" applyBorder="1" applyAlignment="1">
      <alignment horizontal="right" vertical="center"/>
    </xf>
    <xf numFmtId="164" fontId="48" fillId="0" borderId="34" xfId="40" applyNumberFormat="1" applyFont="1" applyBorder="1" applyAlignment="1">
      <alignment horizontal="left" vertical="center" wrapText="1"/>
    </xf>
    <xf numFmtId="164" fontId="7" fillId="0" borderId="34" xfId="41" applyNumberFormat="1" applyFont="1" applyFill="1" applyBorder="1" applyProtection="1">
      <protection locked="0"/>
    </xf>
    <xf numFmtId="164" fontId="7" fillId="0" borderId="43" xfId="41" applyNumberFormat="1" applyFont="1" applyFill="1" applyBorder="1" applyProtection="1">
      <protection locked="0"/>
    </xf>
    <xf numFmtId="164" fontId="7" fillId="0" borderId="132" xfId="41" applyNumberFormat="1" applyFont="1" applyFill="1" applyBorder="1" applyProtection="1">
      <protection locked="0"/>
    </xf>
    <xf numFmtId="164" fontId="43" fillId="0" borderId="7" xfId="40" applyNumberFormat="1" applyFont="1" applyBorder="1" applyAlignment="1">
      <alignment horizontal="left" vertical="center"/>
    </xf>
    <xf numFmtId="164" fontId="37" fillId="0" borderId="7" xfId="41" applyNumberFormat="1" applyFont="1" applyFill="1" applyBorder="1" applyProtection="1">
      <protection locked="0"/>
    </xf>
    <xf numFmtId="164" fontId="37" fillId="0" borderId="45" xfId="41" applyNumberFormat="1" applyFont="1" applyFill="1" applyBorder="1" applyProtection="1">
      <protection locked="0"/>
    </xf>
    <xf numFmtId="164" fontId="38" fillId="0" borderId="7" xfId="41" applyNumberFormat="1" applyFont="1" applyFill="1" applyBorder="1" applyProtection="1">
      <protection locked="0"/>
    </xf>
    <xf numFmtId="164" fontId="38" fillId="0" borderId="45" xfId="41" applyNumberFormat="1" applyFont="1" applyFill="1" applyBorder="1" applyProtection="1">
      <protection locked="0"/>
    </xf>
    <xf numFmtId="164" fontId="9" fillId="0" borderId="7" xfId="40" applyNumberFormat="1" applyFont="1" applyBorder="1" applyAlignment="1">
      <alignment horizontal="left" vertical="center"/>
    </xf>
    <xf numFmtId="164" fontId="3" fillId="0" borderId="7" xfId="41" applyNumberFormat="1" applyFont="1" applyFill="1" applyBorder="1" applyProtection="1">
      <protection locked="0"/>
    </xf>
    <xf numFmtId="164" fontId="3" fillId="0" borderId="45" xfId="41" applyNumberFormat="1" applyFont="1" applyFill="1" applyBorder="1" applyProtection="1">
      <protection locked="0"/>
    </xf>
    <xf numFmtId="164" fontId="32" fillId="0" borderId="112" xfId="40" applyNumberFormat="1" applyFont="1" applyBorder="1" applyAlignment="1">
      <alignment horizontal="left" vertical="center"/>
    </xf>
    <xf numFmtId="164" fontId="9" fillId="0" borderId="112" xfId="40" applyNumberFormat="1" applyFont="1" applyBorder="1"/>
    <xf numFmtId="164" fontId="9" fillId="0" borderId="133" xfId="40" applyNumberFormat="1" applyFont="1" applyBorder="1"/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6" xfId="0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 applyAlignment="1">
      <alignment horizontal="center" vertical="center" wrapText="1"/>
    </xf>
    <xf numFmtId="164" fontId="18" fillId="0" borderId="34" xfId="0" applyNumberFormat="1" applyFont="1" applyFill="1" applyBorder="1" applyAlignment="1">
      <alignment horizontal="left" vertical="center"/>
    </xf>
    <xf numFmtId="164" fontId="8" fillId="0" borderId="143" xfId="0" applyNumberFormat="1" applyFont="1" applyFill="1" applyBorder="1" applyAlignment="1">
      <alignment horizontal="center" vertical="center" wrapText="1"/>
    </xf>
    <xf numFmtId="164" fontId="8" fillId="0" borderId="144" xfId="0" applyNumberFormat="1" applyFont="1" applyFill="1" applyBorder="1" applyAlignment="1">
      <alignment horizontal="center" vertical="center" wrapText="1"/>
    </xf>
    <xf numFmtId="164" fontId="8" fillId="0" borderId="145" xfId="0" applyNumberFormat="1" applyFont="1" applyFill="1" applyBorder="1" applyAlignment="1">
      <alignment horizontal="center" vertical="center" wrapText="1"/>
    </xf>
    <xf numFmtId="0" fontId="23" fillId="29" borderId="0" xfId="0" applyFont="1" applyFill="1" applyAlignment="1">
      <alignment horizontal="center" vertical="center"/>
    </xf>
    <xf numFmtId="0" fontId="14" fillId="0" borderId="4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 2" xfId="30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11" xfId="34"/>
    <cellStyle name="Normál 2" xfId="35"/>
    <cellStyle name="Normál 2 2" xfId="36"/>
    <cellStyle name="Normál 3" xfId="37"/>
    <cellStyle name="Normál 3 2" xfId="38"/>
    <cellStyle name="Normál_Bevételek" xfId="39"/>
    <cellStyle name="Normál_G melléklet utolsó" xfId="40"/>
    <cellStyle name="Normál_Kiadások" xfId="41"/>
    <cellStyle name="Normál_tartozás-fejezet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strRef>
          <c:f>ábra!$B$80</c:f>
          <c:strCache>
            <c:ptCount val="1"/>
            <c:pt idx="0">
              <c:v>havi teljesítés, millió Ft</c:v>
            </c:pt>
          </c:strCache>
        </c:strRef>
      </c:tx>
      <c:layout>
        <c:manualLayout>
          <c:xMode val="edge"/>
          <c:yMode val="edge"/>
          <c:x val="0.33263202099737532"/>
          <c:y val="1.5337423312883436E-2"/>
        </c:manualLayout>
      </c:layout>
      <c:spPr>
        <a:solidFill>
          <a:srgbClr val="FFFFFF"/>
        </a:solidFill>
        <a:ln w="3175">
          <a:solidFill>
            <a:srgbClr val="003300"/>
          </a:solidFill>
          <a:prstDash val="solid"/>
        </a:ln>
      </c:spPr>
      <c:txPr>
        <a:bodyPr/>
        <a:lstStyle/>
        <a:p>
          <a:pPr>
            <a:defRPr sz="1125" b="1" i="0" u="none" strike="noStrike" baseline="0">
              <a:solidFill>
                <a:srgbClr val="003300"/>
              </a:solidFill>
              <a:latin typeface="Times New Roman CE"/>
              <a:ea typeface="Times New Roman CE"/>
              <a:cs typeface="Times New Roman CE"/>
            </a:defRPr>
          </a:pPr>
          <a:endParaRPr lang="hu-HU"/>
        </a:p>
      </c:txPr>
    </c:title>
    <c:plotArea>
      <c:layout>
        <c:manualLayout>
          <c:layoutTarget val="inner"/>
          <c:xMode val="edge"/>
          <c:yMode val="edge"/>
          <c:x val="0.12210538867741434"/>
          <c:y val="0.1411042944785276"/>
          <c:w val="0.85052719009785172"/>
          <c:h val="0.6073619631901841"/>
        </c:manualLayout>
      </c:layout>
      <c:barChart>
        <c:barDir val="col"/>
        <c:grouping val="clustered"/>
        <c:ser>
          <c:idx val="0"/>
          <c:order val="0"/>
          <c:tx>
            <c:strRef>
              <c:f>ábra!$B$80</c:f>
              <c:strCache>
                <c:ptCount val="1"/>
                <c:pt idx="0">
                  <c:v>havi teljesítés, millió Ft</c:v>
                </c:pt>
              </c:strCache>
            </c:strRef>
          </c:tx>
          <c:cat>
            <c:strRef>
              <c:f>ábra!$C$78:$N$78</c:f>
              <c:strCache>
                <c:ptCount val="12"/>
                <c:pt idx="0">
                  <c:v>2016. jan.</c:v>
                </c:pt>
                <c:pt idx="1">
                  <c:v>febr.</c:v>
                </c:pt>
                <c:pt idx="2">
                  <c:v>márc.</c:v>
                </c:pt>
                <c:pt idx="3">
                  <c:v>ápr.</c:v>
                </c:pt>
                <c:pt idx="4">
                  <c:v>máj.</c:v>
                </c:pt>
                <c:pt idx="5">
                  <c:v>jún.</c:v>
                </c:pt>
                <c:pt idx="6">
                  <c:v>júl.</c:v>
                </c:pt>
                <c:pt idx="7">
                  <c:v>aug.</c:v>
                </c:pt>
                <c:pt idx="8">
                  <c:v>szept.</c:v>
                </c:pt>
                <c:pt idx="9">
                  <c:v>okt.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ábra!$C$80:$N$80</c:f>
              <c:numCache>
                <c:formatCode>0</c:formatCode>
                <c:ptCount val="12"/>
                <c:pt idx="0">
                  <c:v>441757.62599999993</c:v>
                </c:pt>
                <c:pt idx="1">
                  <c:v>430161.23300000024</c:v>
                </c:pt>
                <c:pt idx="2">
                  <c:v>437876.0819999997</c:v>
                </c:pt>
                <c:pt idx="3">
                  <c:v>438951.4430000002</c:v>
                </c:pt>
                <c:pt idx="4">
                  <c:v>445735.57700000005</c:v>
                </c:pt>
                <c:pt idx="5">
                  <c:v>440280.04300000053</c:v>
                </c:pt>
                <c:pt idx="6">
                  <c:v>440996.1799999997</c:v>
                </c:pt>
                <c:pt idx="7">
                  <c:v>443752.41100000031</c:v>
                </c:pt>
                <c:pt idx="8">
                  <c:v>441990.10399999935</c:v>
                </c:pt>
                <c:pt idx="9">
                  <c:v>444048.81199999992</c:v>
                </c:pt>
                <c:pt idx="10">
                  <c:v>505011.19600000046</c:v>
                </c:pt>
                <c:pt idx="11">
                  <c:v>557857.24199999869</c:v>
                </c:pt>
              </c:numCache>
            </c:numRef>
          </c:val>
        </c:ser>
        <c:axId val="131610496"/>
        <c:axId val="131612032"/>
      </c:barChart>
      <c:catAx>
        <c:axId val="1316104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82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hu-HU"/>
          </a:p>
        </c:txPr>
        <c:crossAx val="131612032"/>
        <c:crossesAt val="0"/>
        <c:auto val="1"/>
        <c:lblAlgn val="ctr"/>
        <c:lblOffset val="100"/>
        <c:tickLblSkip val="1"/>
        <c:tickMarkSkip val="1"/>
      </c:catAx>
      <c:valAx>
        <c:axId val="131612032"/>
        <c:scaling>
          <c:orientation val="minMax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hu-HU"/>
          </a:p>
        </c:txPr>
        <c:crossAx val="131610496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</c:chart>
  <c:spPr>
    <a:solidFill>
      <a:srgbClr val="FFFFFF"/>
    </a:solidFill>
    <a:ln w="12700">
      <a:solidFill>
        <a:srgbClr val="0033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strRef>
          <c:f>ábra!$B$80</c:f>
          <c:strCache>
            <c:ptCount val="1"/>
            <c:pt idx="0">
              <c:v>havi teljesítés, millió Ft</c:v>
            </c:pt>
          </c:strCache>
        </c:strRef>
      </c:tx>
      <c:layout>
        <c:manualLayout>
          <c:xMode val="edge"/>
          <c:yMode val="edge"/>
          <c:x val="0.34838777410888155"/>
          <c:y val="2.4767801857585141E-2"/>
        </c:manualLayout>
      </c:layout>
      <c:spPr>
        <a:solidFill>
          <a:srgbClr val="FFFFFF"/>
        </a:solidFill>
        <a:ln w="3175">
          <a:solidFill>
            <a:srgbClr val="0033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3300"/>
              </a:solidFill>
              <a:latin typeface="Times New Roman CE"/>
              <a:ea typeface="Times New Roman CE"/>
              <a:cs typeface="Times New Roman CE"/>
            </a:defRPr>
          </a:pPr>
          <a:endParaRPr lang="hu-HU"/>
        </a:p>
      </c:txPr>
    </c:title>
    <c:plotArea>
      <c:layout>
        <c:manualLayout>
          <c:layoutTarget val="inner"/>
          <c:xMode val="edge"/>
          <c:yMode val="edge"/>
          <c:x val="0.12043036044682554"/>
          <c:y val="0.13622291021671826"/>
          <c:w val="0.84946414958028726"/>
          <c:h val="0.58926728586171306"/>
        </c:manualLayout>
      </c:layout>
      <c:barChart>
        <c:barDir val="col"/>
        <c:grouping val="clustered"/>
        <c:ser>
          <c:idx val="0"/>
          <c:order val="0"/>
          <c:tx>
            <c:strRef>
              <c:f>ábra!$B$79</c:f>
              <c:strCache>
                <c:ptCount val="1"/>
                <c:pt idx="0">
                  <c:v>havi teljesítés, millió Ft</c:v>
                </c:pt>
              </c:strCache>
            </c:strRef>
          </c:tx>
          <c:cat>
            <c:strRef>
              <c:f>ábra!$C$78:$N$78</c:f>
              <c:strCache>
                <c:ptCount val="12"/>
                <c:pt idx="0">
                  <c:v>2016. jan.</c:v>
                </c:pt>
                <c:pt idx="1">
                  <c:v>febr.</c:v>
                </c:pt>
                <c:pt idx="2">
                  <c:v>márc.</c:v>
                </c:pt>
                <c:pt idx="3">
                  <c:v>ápr.</c:v>
                </c:pt>
                <c:pt idx="4">
                  <c:v>máj.</c:v>
                </c:pt>
                <c:pt idx="5">
                  <c:v>jún.</c:v>
                </c:pt>
                <c:pt idx="6">
                  <c:v>júl.</c:v>
                </c:pt>
                <c:pt idx="7">
                  <c:v>aug.</c:v>
                </c:pt>
                <c:pt idx="8">
                  <c:v>szept.</c:v>
                </c:pt>
                <c:pt idx="9">
                  <c:v>okt.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ábra!$C$79:$N$79</c:f>
              <c:numCache>
                <c:formatCode>0</c:formatCode>
                <c:ptCount val="12"/>
                <c:pt idx="0">
                  <c:v>467265.13999999996</c:v>
                </c:pt>
                <c:pt idx="1">
                  <c:v>392435.42400000006</c:v>
                </c:pt>
                <c:pt idx="2">
                  <c:v>404181.97999999975</c:v>
                </c:pt>
                <c:pt idx="3">
                  <c:v>423784.41000000015</c:v>
                </c:pt>
                <c:pt idx="4">
                  <c:v>420919.33799999999</c:v>
                </c:pt>
                <c:pt idx="5">
                  <c:v>415641.26899999985</c:v>
                </c:pt>
                <c:pt idx="6">
                  <c:v>469715.12800000003</c:v>
                </c:pt>
                <c:pt idx="7">
                  <c:v>453822.13500000024</c:v>
                </c:pt>
                <c:pt idx="8">
                  <c:v>451778.82100000046</c:v>
                </c:pt>
                <c:pt idx="9">
                  <c:v>456995.56500000041</c:v>
                </c:pt>
                <c:pt idx="10">
                  <c:v>460699.31199999899</c:v>
                </c:pt>
                <c:pt idx="11">
                  <c:v>509023.77099999972</c:v>
                </c:pt>
              </c:numCache>
            </c:numRef>
          </c:val>
        </c:ser>
        <c:axId val="131718528"/>
        <c:axId val="133723264"/>
      </c:barChart>
      <c:catAx>
        <c:axId val="1317185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82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hu-HU"/>
          </a:p>
        </c:txPr>
        <c:crossAx val="133723264"/>
        <c:crossesAt val="0"/>
        <c:auto val="1"/>
        <c:lblAlgn val="ctr"/>
        <c:lblOffset val="100"/>
        <c:tickLblSkip val="1"/>
        <c:tickMarkSkip val="1"/>
      </c:catAx>
      <c:valAx>
        <c:axId val="133723264"/>
        <c:scaling>
          <c:orientation val="minMax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hu-HU"/>
          </a:p>
        </c:txPr>
        <c:crossAx val="131718528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33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2</xdr:row>
      <xdr:rowOff>142875</xdr:rowOff>
    </xdr:from>
    <xdr:to>
      <xdr:col>4</xdr:col>
      <xdr:colOff>304800</xdr:colOff>
      <xdr:row>7</xdr:row>
      <xdr:rowOff>19050</xdr:rowOff>
    </xdr:to>
    <xdr:pic macro="[0]!nyelvHU">
      <xdr:nvPicPr>
        <xdr:cNvPr id="10172048" name="Picture 6" descr="magyar_zászló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466725"/>
          <a:ext cx="9906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2</xdr:row>
      <xdr:rowOff>123825</xdr:rowOff>
    </xdr:from>
    <xdr:to>
      <xdr:col>11</xdr:col>
      <xdr:colOff>133350</xdr:colOff>
      <xdr:row>6</xdr:row>
      <xdr:rowOff>133350</xdr:rowOff>
    </xdr:to>
    <xdr:pic macro="[0]!nyelvEN">
      <xdr:nvPicPr>
        <xdr:cNvPr id="10172049" name="Picture 7" descr="angol_zászló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05300" y="447675"/>
          <a:ext cx="9906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12</xdr:col>
      <xdr:colOff>0</xdr:colOff>
      <xdr:row>16</xdr:row>
      <xdr:rowOff>171450</xdr:rowOff>
    </xdr:to>
    <xdr:graphicFrame macro="">
      <xdr:nvGraphicFramePr>
        <xdr:cNvPr id="101730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2</xdr:row>
      <xdr:rowOff>28575</xdr:rowOff>
    </xdr:from>
    <xdr:to>
      <xdr:col>5</xdr:col>
      <xdr:colOff>876300</xdr:colOff>
      <xdr:row>16</xdr:row>
      <xdr:rowOff>171450</xdr:rowOff>
    </xdr:to>
    <xdr:graphicFrame macro="">
      <xdr:nvGraphicFramePr>
        <xdr:cNvPr id="1017307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0.0105</cdr:x>
      <cdr:y>0.98471</cdr:y>
    </cdr:from>
    <cdr:to>
      <cdr:x>0.0105</cdr:x>
      <cdr:y>0.98471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0702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1150" b="0" i="0" strike="noStrike">
              <a:solidFill>
                <a:srgbClr val="000000"/>
              </a:solidFill>
              <a:latin typeface="Times New Roman CE"/>
            </a:rPr>
            <a:t>+ábra!E35</a:t>
          </a:r>
        </a:p>
      </cdr:txBody>
    </cdr:sp>
  </cdr:relSizeAnchor>
  <cdr:relSizeAnchor xmlns:cdr="http://schemas.openxmlformats.org/drawingml/2006/chartDrawing">
    <cdr:from>
      <cdr:x>0.0105</cdr:x>
      <cdr:y>0.98471</cdr:y>
    </cdr:from>
    <cdr:to>
      <cdr:x>0.0105</cdr:x>
      <cdr:y>0.98471</cdr:y>
    </cdr:to>
    <cdr:sp macro="" textlink="ábra!$E$35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0800" y="30702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0.0105</cdr:x>
      <cdr:y>0.08194</cdr:y>
    </cdr:from>
    <cdr:to>
      <cdr:x>0.01418</cdr:x>
      <cdr:y>0.91321</cdr:y>
    </cdr:to>
    <cdr:sp macro="" textlink="ábra!$E$35">
      <cdr:nvSpPr>
        <cdr:cNvPr id="2051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0800" y="263669"/>
          <a:ext cx="16645" cy="2583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0.0105</cdr:x>
      <cdr:y>0.98471</cdr:y>
    </cdr:from>
    <cdr:to>
      <cdr:x>0.0105</cdr:x>
      <cdr:y>0.98471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0702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1150" b="0" i="0" strike="noStrike">
              <a:solidFill>
                <a:srgbClr val="000000"/>
              </a:solidFill>
              <a:latin typeface="Times New Roman CE"/>
            </a:rPr>
            <a:t>+ábra!E35</a:t>
          </a:r>
        </a:p>
      </cdr:txBody>
    </cdr:sp>
  </cdr:relSizeAnchor>
</c:userShape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9">
    <pageSetUpPr fitToPage="1"/>
  </sheetPr>
  <dimension ref="A2:J20"/>
  <sheetViews>
    <sheetView workbookViewId="0">
      <selection activeCell="T29" sqref="T29"/>
    </sheetView>
  </sheetViews>
  <sheetFormatPr defaultRowHeight="12.75"/>
  <cols>
    <col min="1" max="1" width="2.83203125" customWidth="1"/>
    <col min="2" max="2" width="3.5" customWidth="1"/>
  </cols>
  <sheetData>
    <row r="2" spans="3:10">
      <c r="C2" t="s">
        <v>60</v>
      </c>
      <c r="J2" t="s">
        <v>61</v>
      </c>
    </row>
    <row r="10" spans="3:10">
      <c r="C10" t="s">
        <v>54</v>
      </c>
      <c r="J10" t="s">
        <v>56</v>
      </c>
    </row>
    <row r="11" spans="3:10">
      <c r="C11" t="s">
        <v>55</v>
      </c>
      <c r="J11" t="s">
        <v>57</v>
      </c>
    </row>
    <row r="20" spans="1:1">
      <c r="A20" s="254">
        <v>1</v>
      </c>
    </row>
  </sheetData>
  <phoneticPr fontId="29" type="noConversion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3">
    <tabColor indexed="12"/>
    <pageSetUpPr fitToPage="1"/>
  </sheetPr>
  <dimension ref="A1:S66"/>
  <sheetViews>
    <sheetView topLeftCell="B1" workbookViewId="0">
      <selection activeCell="J9" sqref="J9"/>
    </sheetView>
  </sheetViews>
  <sheetFormatPr defaultRowHeight="12.75" outlineLevelCol="1"/>
  <cols>
    <col min="1" max="1" width="71.83203125" hidden="1" customWidth="1"/>
    <col min="2" max="2" width="58.33203125" style="4" customWidth="1"/>
    <col min="3" max="3" width="14.5" style="4" customWidth="1"/>
    <col min="4" max="4" width="13.33203125" style="4" customWidth="1" outlineLevel="1"/>
    <col min="5" max="5" width="15.5" style="4" customWidth="1"/>
    <col min="6" max="6" width="11.83203125" style="4" customWidth="1"/>
    <col min="7" max="13" width="11.83203125" style="5" customWidth="1"/>
    <col min="14" max="17" width="11.83203125" style="6" customWidth="1"/>
    <col min="19" max="19" width="9.5" customWidth="1"/>
  </cols>
  <sheetData>
    <row r="1" spans="1:19" s="24" customFormat="1" ht="15.75">
      <c r="B1" s="21" t="s">
        <v>8</v>
      </c>
      <c r="C1" s="22"/>
      <c r="D1" s="22"/>
      <c r="E1" s="22"/>
      <c r="F1" s="22"/>
      <c r="Q1" s="25" t="s">
        <v>247</v>
      </c>
      <c r="R1"/>
      <c r="S1"/>
    </row>
    <row r="2" spans="1:19" s="20" customFormat="1" ht="15.75">
      <c r="C2" s="18" t="s">
        <v>254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  <c r="R2"/>
      <c r="S2"/>
    </row>
    <row r="3" spans="1:19" s="20" customFormat="1" ht="16.5" thickBo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7" t="s">
        <v>48</v>
      </c>
      <c r="R3"/>
      <c r="S3"/>
    </row>
    <row r="4" spans="1:19" s="20" customFormat="1" ht="15.75" hidden="1">
      <c r="A4" s="21" t="s">
        <v>94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5" t="s">
        <v>248</v>
      </c>
      <c r="R4"/>
      <c r="S4"/>
    </row>
    <row r="5" spans="1:19" s="20" customFormat="1" ht="15.75" hidden="1">
      <c r="C5" s="18" t="s">
        <v>255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  <c r="R5"/>
      <c r="S5"/>
    </row>
    <row r="6" spans="1:19" ht="13.5" hidden="1" thickBot="1">
      <c r="A6" s="20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47" t="s">
        <v>49</v>
      </c>
    </row>
    <row r="7" spans="1:19" ht="70.5" customHeight="1" thickBot="1">
      <c r="A7" s="41"/>
      <c r="B7" s="215" t="s">
        <v>130</v>
      </c>
      <c r="C7" s="205" t="s">
        <v>80</v>
      </c>
      <c r="D7" s="256" t="s">
        <v>82</v>
      </c>
      <c r="E7" s="206" t="s">
        <v>208</v>
      </c>
      <c r="F7" s="297" t="s">
        <v>0</v>
      </c>
      <c r="G7" s="298" t="s">
        <v>11</v>
      </c>
      <c r="H7" s="298" t="s">
        <v>36</v>
      </c>
      <c r="I7" s="298" t="s">
        <v>51</v>
      </c>
      <c r="J7" s="298" t="s">
        <v>134</v>
      </c>
      <c r="K7" s="298" t="s">
        <v>13</v>
      </c>
      <c r="L7" s="298" t="s">
        <v>12</v>
      </c>
      <c r="M7" s="298" t="s">
        <v>128</v>
      </c>
      <c r="N7" s="298" t="s">
        <v>126</v>
      </c>
      <c r="O7" s="298" t="s">
        <v>37</v>
      </c>
      <c r="P7" s="298" t="s">
        <v>10</v>
      </c>
      <c r="Q7" s="299" t="s">
        <v>153</v>
      </c>
    </row>
    <row r="8" spans="1:19" ht="53.25" hidden="1" customHeight="1" thickBot="1">
      <c r="A8" s="42" t="s">
        <v>73</v>
      </c>
      <c r="B8" s="203"/>
      <c r="C8" s="204" t="s">
        <v>81</v>
      </c>
      <c r="D8" s="205" t="s">
        <v>83</v>
      </c>
      <c r="E8" s="206" t="s">
        <v>191</v>
      </c>
      <c r="F8" s="212" t="s">
        <v>84</v>
      </c>
      <c r="G8" s="213" t="s">
        <v>85</v>
      </c>
      <c r="H8" s="213" t="s">
        <v>86</v>
      </c>
      <c r="I8" s="213" t="s">
        <v>87</v>
      </c>
      <c r="J8" s="213" t="s">
        <v>88</v>
      </c>
      <c r="K8" s="213" t="s">
        <v>89</v>
      </c>
      <c r="L8" s="213" t="s">
        <v>90</v>
      </c>
      <c r="M8" s="213" t="s">
        <v>91</v>
      </c>
      <c r="N8" s="213" t="s">
        <v>92</v>
      </c>
      <c r="O8" s="213" t="s">
        <v>93</v>
      </c>
      <c r="P8" s="213" t="s">
        <v>58</v>
      </c>
      <c r="Q8" s="214" t="s">
        <v>59</v>
      </c>
    </row>
    <row r="9" spans="1:19" ht="12.75" customHeight="1">
      <c r="A9" s="13" t="s">
        <v>184</v>
      </c>
      <c r="B9" s="13" t="s">
        <v>6</v>
      </c>
      <c r="C9" s="104">
        <v>3101532</v>
      </c>
      <c r="D9" s="326">
        <v>3151532</v>
      </c>
      <c r="E9" s="444">
        <v>3151532</v>
      </c>
      <c r="F9" s="104">
        <v>8.3309257212047978</v>
      </c>
      <c r="G9" s="74">
        <v>8.3033596041544264</v>
      </c>
      <c r="H9" s="74">
        <v>8.2899651978783648</v>
      </c>
      <c r="I9" s="74">
        <v>8.2410606968293489</v>
      </c>
      <c r="J9" s="74">
        <v>8.2734860379015682</v>
      </c>
      <c r="K9" s="74">
        <v>8.1948439996801561</v>
      </c>
      <c r="L9" s="74">
        <v>8.1927521281713105</v>
      </c>
      <c r="M9" s="74">
        <v>8.2120454432955139</v>
      </c>
      <c r="N9" s="74">
        <v>8.2333869686235133</v>
      </c>
      <c r="O9" s="74">
        <v>8.2334306616591562</v>
      </c>
      <c r="P9" s="74">
        <v>9.8453132635175642</v>
      </c>
      <c r="Q9" s="75">
        <v>8.3032413124791233</v>
      </c>
    </row>
    <row r="10" spans="1:19" s="17" customFormat="1">
      <c r="A10" s="14" t="s">
        <v>74</v>
      </c>
      <c r="B10" s="14" t="s">
        <v>137</v>
      </c>
      <c r="C10" s="105">
        <v>3101532</v>
      </c>
      <c r="D10" s="327">
        <v>3151532</v>
      </c>
      <c r="E10" s="445">
        <v>3151532</v>
      </c>
      <c r="F10" s="105">
        <v>8.3309257212047978</v>
      </c>
      <c r="G10" s="76">
        <v>8.3033596041544264</v>
      </c>
      <c r="H10" s="76">
        <v>8.2899651978783648</v>
      </c>
      <c r="I10" s="76">
        <v>8.2410606968293489</v>
      </c>
      <c r="J10" s="76">
        <v>8.2734860379015682</v>
      </c>
      <c r="K10" s="76">
        <v>8.1948439996801561</v>
      </c>
      <c r="L10" s="76">
        <v>8.1927521281713105</v>
      </c>
      <c r="M10" s="76">
        <v>8.2120454432955139</v>
      </c>
      <c r="N10" s="76">
        <v>8.2333869686235133</v>
      </c>
      <c r="O10" s="76">
        <v>8.2334306616591562</v>
      </c>
      <c r="P10" s="76">
        <v>9.8453132635175642</v>
      </c>
      <c r="Q10" s="77">
        <v>8.3032413124791233</v>
      </c>
      <c r="R10"/>
      <c r="S10"/>
    </row>
    <row r="11" spans="1:19" s="17" customFormat="1">
      <c r="A11" s="15" t="s">
        <v>75</v>
      </c>
      <c r="B11" s="15" t="s">
        <v>24</v>
      </c>
      <c r="C11" s="106">
        <v>0</v>
      </c>
      <c r="D11" s="328">
        <v>0</v>
      </c>
      <c r="E11" s="446">
        <v>0</v>
      </c>
      <c r="F11" s="106" t="s">
        <v>256</v>
      </c>
      <c r="G11" s="78" t="s">
        <v>256</v>
      </c>
      <c r="H11" s="78" t="s">
        <v>256</v>
      </c>
      <c r="I11" s="78" t="s">
        <v>256</v>
      </c>
      <c r="J11" s="78" t="s">
        <v>256</v>
      </c>
      <c r="K11" s="78" t="s">
        <v>256</v>
      </c>
      <c r="L11" s="78" t="s">
        <v>256</v>
      </c>
      <c r="M11" s="78" t="s">
        <v>256</v>
      </c>
      <c r="N11" s="78" t="s">
        <v>256</v>
      </c>
      <c r="O11" s="78" t="s">
        <v>256</v>
      </c>
      <c r="P11" s="78" t="s">
        <v>256</v>
      </c>
      <c r="Q11" s="79" t="s">
        <v>256</v>
      </c>
      <c r="R11"/>
      <c r="S11"/>
    </row>
    <row r="12" spans="1:19">
      <c r="A12" s="16" t="s">
        <v>68</v>
      </c>
      <c r="B12" s="16" t="s">
        <v>5</v>
      </c>
      <c r="C12" s="107">
        <v>596478</v>
      </c>
      <c r="D12" s="329">
        <v>621978</v>
      </c>
      <c r="E12" s="447">
        <v>621978</v>
      </c>
      <c r="F12" s="107">
        <v>8.2239821987272865</v>
      </c>
      <c r="G12" s="80">
        <v>7.7667013945830847</v>
      </c>
      <c r="H12" s="80">
        <v>8.1102762477129406</v>
      </c>
      <c r="I12" s="80">
        <v>7.9926622806594487</v>
      </c>
      <c r="J12" s="80">
        <v>8.3249143860393762</v>
      </c>
      <c r="K12" s="80">
        <v>8.0167324246195211</v>
      </c>
      <c r="L12" s="80">
        <v>8.1640546771750788</v>
      </c>
      <c r="M12" s="80">
        <v>8.2461053284842887</v>
      </c>
      <c r="N12" s="80">
        <v>8.1727737958577382</v>
      </c>
      <c r="O12" s="80">
        <v>8.4444125033361175</v>
      </c>
      <c r="P12" s="80">
        <v>9.2051730125503042</v>
      </c>
      <c r="Q12" s="81">
        <v>8.283816147838003</v>
      </c>
    </row>
    <row r="13" spans="1:19" s="17" customFormat="1">
      <c r="A13" s="14" t="s">
        <v>162</v>
      </c>
      <c r="B13" s="14" t="s">
        <v>198</v>
      </c>
      <c r="C13" s="105">
        <v>49815.9</v>
      </c>
      <c r="D13" s="327">
        <v>49815.9</v>
      </c>
      <c r="E13" s="445">
        <v>49815.9</v>
      </c>
      <c r="F13" s="105">
        <v>9.5597690697146902</v>
      </c>
      <c r="G13" s="76">
        <v>8.7274484652490454</v>
      </c>
      <c r="H13" s="76">
        <v>9.07429555623807</v>
      </c>
      <c r="I13" s="76">
        <v>8.918329288440038</v>
      </c>
      <c r="J13" s="76">
        <v>9.4060671392065593</v>
      </c>
      <c r="K13" s="76">
        <v>8.6878807770209914</v>
      </c>
      <c r="L13" s="76">
        <v>8.9904769360786361</v>
      </c>
      <c r="M13" s="76">
        <v>9.1897486545460421</v>
      </c>
      <c r="N13" s="76">
        <v>9.2497676444669192</v>
      </c>
      <c r="O13" s="76">
        <v>10.076431420490247</v>
      </c>
      <c r="P13" s="76">
        <v>9.80543360653928</v>
      </c>
      <c r="Q13" s="77">
        <v>9.7029422333030215</v>
      </c>
      <c r="R13"/>
      <c r="S13"/>
    </row>
    <row r="14" spans="1:19" s="17" customFormat="1">
      <c r="A14" s="14" t="s">
        <v>76</v>
      </c>
      <c r="B14" s="14" t="s">
        <v>204</v>
      </c>
      <c r="C14" s="105">
        <v>91899.8</v>
      </c>
      <c r="D14" s="327">
        <v>101399.8</v>
      </c>
      <c r="E14" s="445">
        <v>101399.8</v>
      </c>
      <c r="F14" s="105">
        <v>8.9878185164073301</v>
      </c>
      <c r="G14" s="76">
        <v>7.1997183426397315</v>
      </c>
      <c r="H14" s="76">
        <v>8.0723009315600205</v>
      </c>
      <c r="I14" s="76">
        <v>7.3987680449073858</v>
      </c>
      <c r="J14" s="76">
        <v>8.1633543655904646</v>
      </c>
      <c r="K14" s="76">
        <v>7.5392219708520143</v>
      </c>
      <c r="L14" s="76">
        <v>7.8293537068120447</v>
      </c>
      <c r="M14" s="76">
        <v>8.0936116244805163</v>
      </c>
      <c r="N14" s="76">
        <v>8.2420310493709117</v>
      </c>
      <c r="O14" s="76">
        <v>8.7750370316312214</v>
      </c>
      <c r="P14" s="76">
        <v>9.4466389480058215</v>
      </c>
      <c r="Q14" s="77">
        <v>9.0613571229923409</v>
      </c>
      <c r="R14"/>
      <c r="S14"/>
    </row>
    <row r="15" spans="1:19" s="17" customFormat="1">
      <c r="A15" s="14" t="s">
        <v>77</v>
      </c>
      <c r="B15" s="14" t="s">
        <v>205</v>
      </c>
      <c r="C15" s="105">
        <v>124987.8</v>
      </c>
      <c r="D15" s="327">
        <v>140987.79999999999</v>
      </c>
      <c r="E15" s="445">
        <v>140987.79999999999</v>
      </c>
      <c r="F15" s="105">
        <v>8.1533607872454219</v>
      </c>
      <c r="G15" s="76">
        <v>7.8923452951248283</v>
      </c>
      <c r="H15" s="76">
        <v>8.8279964649423555</v>
      </c>
      <c r="I15" s="76">
        <v>8.8083373171295705</v>
      </c>
      <c r="J15" s="76">
        <v>9.535703089203464</v>
      </c>
      <c r="K15" s="76">
        <v>8.936324277703461</v>
      </c>
      <c r="L15" s="76">
        <v>9.219323941504161</v>
      </c>
      <c r="M15" s="76">
        <v>9.3603311775912452</v>
      </c>
      <c r="N15" s="76">
        <v>8.9540797146987217</v>
      </c>
      <c r="O15" s="76">
        <v>9.6525217075519993</v>
      </c>
      <c r="P15" s="76">
        <v>9.0647240399523934</v>
      </c>
      <c r="Q15" s="77">
        <v>9.0623536220864462</v>
      </c>
      <c r="R15"/>
      <c r="S15"/>
    </row>
    <row r="16" spans="1:19" s="17" customFormat="1">
      <c r="A16" s="14" t="s">
        <v>163</v>
      </c>
      <c r="B16" s="14" t="s">
        <v>206</v>
      </c>
      <c r="C16" s="105">
        <v>320603</v>
      </c>
      <c r="D16" s="327">
        <v>320603</v>
      </c>
      <c r="E16" s="445">
        <v>320603</v>
      </c>
      <c r="F16" s="105">
        <v>7.8025685972994641</v>
      </c>
      <c r="G16" s="76">
        <v>7.721365676553245</v>
      </c>
      <c r="H16" s="76">
        <v>7.6464293846283393</v>
      </c>
      <c r="I16" s="76">
        <v>7.6678471505257324</v>
      </c>
      <c r="J16" s="76">
        <v>7.6731434203672437</v>
      </c>
      <c r="K16" s="76">
        <v>7.6509726983215982</v>
      </c>
      <c r="L16" s="76">
        <v>7.6750576257864083</v>
      </c>
      <c r="M16" s="76">
        <v>7.6555540653081895</v>
      </c>
      <c r="N16" s="76">
        <v>7.6369413261884649</v>
      </c>
      <c r="O16" s="76">
        <v>7.5597923288303619</v>
      </c>
      <c r="P16" s="76">
        <v>9.0995530297595479</v>
      </c>
      <c r="Q16" s="77">
        <v>7.463882745950591</v>
      </c>
      <c r="R16"/>
      <c r="S16"/>
    </row>
    <row r="17" spans="1:19" s="17" customFormat="1">
      <c r="A17" s="15" t="s">
        <v>185</v>
      </c>
      <c r="B17" s="15" t="s">
        <v>207</v>
      </c>
      <c r="C17" s="106">
        <v>9171.5</v>
      </c>
      <c r="D17" s="328">
        <v>9171.5</v>
      </c>
      <c r="E17" s="446">
        <v>9171.5</v>
      </c>
      <c r="F17" s="106">
        <v>8.3403151065801673</v>
      </c>
      <c r="G17" s="78">
        <v>8.4701848116447689</v>
      </c>
      <c r="H17" s="78">
        <v>8.4753311890094345</v>
      </c>
      <c r="I17" s="78">
        <v>8.3463991713460146</v>
      </c>
      <c r="J17" s="78">
        <v>8.4096167475331196</v>
      </c>
      <c r="K17" s="78">
        <v>8.3000054516709394</v>
      </c>
      <c r="L17" s="78">
        <v>8.2472986970506437</v>
      </c>
      <c r="M17" s="78">
        <v>8.321844845445133</v>
      </c>
      <c r="N17" s="78">
        <v>8.2775336640680361</v>
      </c>
      <c r="O17" s="78">
        <v>8.2762252630431128</v>
      </c>
      <c r="P17" s="78">
        <v>9.1262934089298575</v>
      </c>
      <c r="Q17" s="79">
        <v>8.6732050373439442</v>
      </c>
      <c r="R17"/>
      <c r="S17"/>
    </row>
    <row r="18" spans="1:19">
      <c r="A18" s="16" t="s">
        <v>214</v>
      </c>
      <c r="B18" s="16" t="s">
        <v>199</v>
      </c>
      <c r="C18" s="107">
        <v>1441126.3999999999</v>
      </c>
      <c r="D18" s="329">
        <v>1441126.3999999999</v>
      </c>
      <c r="E18" s="447">
        <v>1625662.6</v>
      </c>
      <c r="F18" s="107">
        <v>7.7419108368489242</v>
      </c>
      <c r="G18" s="80">
        <v>7.1850717978010943</v>
      </c>
      <c r="H18" s="80">
        <v>7.5758133944891126</v>
      </c>
      <c r="I18" s="80">
        <v>7.7914762878840884</v>
      </c>
      <c r="J18" s="80">
        <v>7.9279379989427134</v>
      </c>
      <c r="K18" s="80">
        <v>7.8669931878853543</v>
      </c>
      <c r="L18" s="80">
        <v>7.9372719160790224</v>
      </c>
      <c r="M18" s="80">
        <v>8.0248391025296364</v>
      </c>
      <c r="N18" s="80">
        <v>7.9305843660301951</v>
      </c>
      <c r="O18" s="80">
        <v>7.6472453140030483</v>
      </c>
      <c r="P18" s="80">
        <v>8.3022681336213306</v>
      </c>
      <c r="Q18" s="81">
        <v>14.088566471296049</v>
      </c>
    </row>
    <row r="19" spans="1:19" s="17" customFormat="1" ht="12.75" customHeight="1">
      <c r="A19" s="14" t="s">
        <v>190</v>
      </c>
      <c r="B19" s="14" t="s">
        <v>200</v>
      </c>
      <c r="C19" s="105">
        <v>1039759.9</v>
      </c>
      <c r="D19" s="327">
        <v>1039759.9</v>
      </c>
      <c r="E19" s="445">
        <v>1196212.7</v>
      </c>
      <c r="F19" s="105">
        <v>7.8870870539996778</v>
      </c>
      <c r="G19" s="76">
        <v>6.6339492132126683</v>
      </c>
      <c r="H19" s="76">
        <v>7.4658857074498544</v>
      </c>
      <c r="I19" s="76">
        <v>7.5029715033120805</v>
      </c>
      <c r="J19" s="76">
        <v>7.9128527058774756</v>
      </c>
      <c r="K19" s="76">
        <v>7.564185282433467</v>
      </c>
      <c r="L19" s="76">
        <v>7.8528231643084885</v>
      </c>
      <c r="M19" s="76">
        <v>8.0578726509089869</v>
      </c>
      <c r="N19" s="76">
        <v>7.7682798385270466</v>
      </c>
      <c r="O19" s="76">
        <v>7.4545001068789878</v>
      </c>
      <c r="P19" s="76">
        <v>8.0848324048056011</v>
      </c>
      <c r="Q19" s="77">
        <v>15.812826347688826</v>
      </c>
      <c r="R19"/>
      <c r="S19"/>
    </row>
    <row r="20" spans="1:19" s="17" customFormat="1">
      <c r="A20" s="14" t="s">
        <v>78</v>
      </c>
      <c r="B20" s="14" t="s">
        <v>52</v>
      </c>
      <c r="C20" s="105">
        <v>313000</v>
      </c>
      <c r="D20" s="327">
        <v>313000</v>
      </c>
      <c r="E20" s="445">
        <v>340483.4</v>
      </c>
      <c r="F20" s="105">
        <v>7.4438580559287173</v>
      </c>
      <c r="G20" s="76">
        <v>8.884690413688304</v>
      </c>
      <c r="H20" s="76">
        <v>7.8238172551143457</v>
      </c>
      <c r="I20" s="76">
        <v>8.5354143550023274</v>
      </c>
      <c r="J20" s="76">
        <v>7.892951609388299</v>
      </c>
      <c r="K20" s="76">
        <v>8.6891569456836919</v>
      </c>
      <c r="L20" s="76">
        <v>8.0284939001431521</v>
      </c>
      <c r="M20" s="76">
        <v>7.9597337197643157</v>
      </c>
      <c r="N20" s="76">
        <v>8.4920515948795092</v>
      </c>
      <c r="O20" s="76">
        <v>7.850341308856768</v>
      </c>
      <c r="P20" s="76">
        <v>8.8109684642481678</v>
      </c>
      <c r="Q20" s="77">
        <v>9.2088692135945625</v>
      </c>
      <c r="R20"/>
      <c r="S20"/>
    </row>
    <row r="21" spans="1:19" s="17" customFormat="1">
      <c r="A21" s="14" t="s">
        <v>79</v>
      </c>
      <c r="B21" s="14" t="s">
        <v>53</v>
      </c>
      <c r="C21" s="105">
        <v>60000</v>
      </c>
      <c r="D21" s="327">
        <v>60000</v>
      </c>
      <c r="E21" s="445">
        <v>64400</v>
      </c>
      <c r="F21" s="105">
        <v>7.0177437888198746</v>
      </c>
      <c r="G21" s="76">
        <v>8.1225512422360264</v>
      </c>
      <c r="H21" s="76">
        <v>7.4556925465838519</v>
      </c>
      <c r="I21" s="76">
        <v>8.614215838509315</v>
      </c>
      <c r="J21" s="76">
        <v>7.8231521739130452</v>
      </c>
      <c r="K21" s="76">
        <v>8.7383043478260891</v>
      </c>
      <c r="L21" s="76">
        <v>8.6184565217391302</v>
      </c>
      <c r="M21" s="76">
        <v>7.9052655279503128</v>
      </c>
      <c r="N21" s="76">
        <v>8.5180605590062122</v>
      </c>
      <c r="O21" s="76">
        <v>8.4733571428571377</v>
      </c>
      <c r="P21" s="76">
        <v>9.0708555900621146</v>
      </c>
      <c r="Q21" s="77">
        <v>9.5754378881987492</v>
      </c>
      <c r="R21"/>
      <c r="S21"/>
    </row>
    <row r="22" spans="1:19" s="70" customFormat="1">
      <c r="A22" s="14" t="s">
        <v>179</v>
      </c>
      <c r="B22" s="14" t="s">
        <v>201</v>
      </c>
      <c r="C22" s="105">
        <v>24566.5</v>
      </c>
      <c r="D22" s="327">
        <v>24566.5</v>
      </c>
      <c r="E22" s="445">
        <v>24566.5</v>
      </c>
      <c r="F22" s="105">
        <v>6.7021513036045022</v>
      </c>
      <c r="G22" s="76">
        <v>8.0070950277817374</v>
      </c>
      <c r="H22" s="76">
        <v>9.8061465817271465</v>
      </c>
      <c r="I22" s="76">
        <v>9.3720880060244696</v>
      </c>
      <c r="J22" s="76">
        <v>9.4220747766267028</v>
      </c>
      <c r="K22" s="76">
        <v>8.9325544949423037</v>
      </c>
      <c r="L22" s="76">
        <v>8.9993202124844789</v>
      </c>
      <c r="M22" s="76">
        <v>7.6321372600899622</v>
      </c>
      <c r="N22" s="76">
        <v>6.5118637168501721</v>
      </c>
      <c r="O22" s="76">
        <v>12.052099403659479</v>
      </c>
      <c r="P22" s="76">
        <v>9.8245985386603465</v>
      </c>
      <c r="Q22" s="77">
        <v>9.5913785032463039</v>
      </c>
      <c r="R22" s="196"/>
      <c r="S22" s="196"/>
    </row>
    <row r="23" spans="1:19" s="70" customFormat="1">
      <c r="A23" s="15" t="s">
        <v>152</v>
      </c>
      <c r="B23" s="15" t="s">
        <v>202</v>
      </c>
      <c r="C23" s="106">
        <v>3800</v>
      </c>
      <c r="D23" s="328">
        <v>3800</v>
      </c>
      <c r="E23" s="446">
        <v>0</v>
      </c>
      <c r="F23" s="106" t="s">
        <v>256</v>
      </c>
      <c r="G23" s="78" t="s">
        <v>256</v>
      </c>
      <c r="H23" s="78" t="s">
        <v>256</v>
      </c>
      <c r="I23" s="78" t="s">
        <v>256</v>
      </c>
      <c r="J23" s="78" t="s">
        <v>256</v>
      </c>
      <c r="K23" s="78" t="s">
        <v>256</v>
      </c>
      <c r="L23" s="78" t="s">
        <v>256</v>
      </c>
      <c r="M23" s="78" t="s">
        <v>256</v>
      </c>
      <c r="N23" s="78" t="s">
        <v>256</v>
      </c>
      <c r="O23" s="78" t="s">
        <v>256</v>
      </c>
      <c r="P23" s="78" t="s">
        <v>256</v>
      </c>
      <c r="Q23" s="79" t="s">
        <v>256</v>
      </c>
      <c r="R23" s="196"/>
      <c r="S23" s="196"/>
    </row>
    <row r="24" spans="1:19">
      <c r="A24" s="16" t="s">
        <v>69</v>
      </c>
      <c r="B24" s="16" t="s">
        <v>2</v>
      </c>
      <c r="C24" s="107">
        <v>19615.2</v>
      </c>
      <c r="D24" s="329">
        <v>19615.2</v>
      </c>
      <c r="E24" s="447">
        <v>19615.2</v>
      </c>
      <c r="F24" s="107">
        <v>4.5311799013010319</v>
      </c>
      <c r="G24" s="80">
        <v>10.056129940046494</v>
      </c>
      <c r="H24" s="80">
        <v>6.2284605815897889</v>
      </c>
      <c r="I24" s="80">
        <v>6.4204647416289395</v>
      </c>
      <c r="J24" s="80">
        <v>10.756194175945181</v>
      </c>
      <c r="K24" s="80">
        <v>9.1319588890248493</v>
      </c>
      <c r="L24" s="80">
        <v>7.2124525877890475</v>
      </c>
      <c r="M24" s="80">
        <v>9.2358935927240058</v>
      </c>
      <c r="N24" s="80">
        <v>5.9060779395570844</v>
      </c>
      <c r="O24" s="80">
        <v>6.9857610424568728</v>
      </c>
      <c r="P24" s="80">
        <v>10.505714955748607</v>
      </c>
      <c r="Q24" s="81">
        <v>9.0923467514988374</v>
      </c>
    </row>
    <row r="25" spans="1:19" s="17" customFormat="1">
      <c r="A25" s="14" t="s">
        <v>74</v>
      </c>
      <c r="B25" s="14" t="s">
        <v>137</v>
      </c>
      <c r="C25" s="105">
        <v>6274</v>
      </c>
      <c r="D25" s="327">
        <v>6274</v>
      </c>
      <c r="E25" s="445">
        <v>6274</v>
      </c>
      <c r="F25" s="105">
        <v>8.0046860057379661</v>
      </c>
      <c r="G25" s="76">
        <v>5.3228402932738286</v>
      </c>
      <c r="H25" s="76">
        <v>7.1392572521517375</v>
      </c>
      <c r="I25" s="76">
        <v>6.9604877271278305</v>
      </c>
      <c r="J25" s="76">
        <v>6.7734778450749138</v>
      </c>
      <c r="K25" s="76">
        <v>5.5580172138986299</v>
      </c>
      <c r="L25" s="76">
        <v>6.0188555945170483</v>
      </c>
      <c r="M25" s="76">
        <v>6.2673095313994303</v>
      </c>
      <c r="N25" s="76">
        <v>5.8768568696206556</v>
      </c>
      <c r="O25" s="76">
        <v>7.897768568696212</v>
      </c>
      <c r="P25" s="76">
        <v>5.4425725215173681</v>
      </c>
      <c r="Q25" s="77">
        <v>3.3372649027733523</v>
      </c>
      <c r="R25"/>
      <c r="S25"/>
    </row>
    <row r="26" spans="1:19" s="17" customFormat="1">
      <c r="A26" s="15" t="s">
        <v>75</v>
      </c>
      <c r="B26" s="15" t="s">
        <v>24</v>
      </c>
      <c r="C26" s="106">
        <v>13341.2</v>
      </c>
      <c r="D26" s="328">
        <v>13341.2</v>
      </c>
      <c r="E26" s="446">
        <v>13341.2</v>
      </c>
      <c r="F26" s="106">
        <v>2.8976853656342758</v>
      </c>
      <c r="G26" s="78">
        <v>12.282066081012202</v>
      </c>
      <c r="H26" s="78">
        <v>5.8001379186280104</v>
      </c>
      <c r="I26" s="78">
        <v>6.1665067610110045</v>
      </c>
      <c r="J26" s="78">
        <v>12.6291562977843</v>
      </c>
      <c r="K26" s="78">
        <v>10.812685515545837</v>
      </c>
      <c r="L26" s="78">
        <v>7.7737684765988027</v>
      </c>
      <c r="M26" s="78">
        <v>10.631937157077315</v>
      </c>
      <c r="N26" s="78">
        <v>5.9198198063142851</v>
      </c>
      <c r="O26" s="78">
        <v>6.5568689473210764</v>
      </c>
      <c r="P26" s="78">
        <v>12.886771804635277</v>
      </c>
      <c r="Q26" s="79">
        <v>11.798803705813562</v>
      </c>
      <c r="R26"/>
      <c r="S26"/>
    </row>
    <row r="27" spans="1:19">
      <c r="A27" s="16" t="s">
        <v>164</v>
      </c>
      <c r="B27" s="16" t="s">
        <v>146</v>
      </c>
      <c r="C27" s="107">
        <v>13</v>
      </c>
      <c r="D27" s="329">
        <v>13</v>
      </c>
      <c r="E27" s="447">
        <v>13</v>
      </c>
      <c r="F27" s="107">
        <v>0</v>
      </c>
      <c r="G27" s="80">
        <v>0.10769230769230768</v>
      </c>
      <c r="H27" s="80">
        <v>0.3923076923076923</v>
      </c>
      <c r="I27" s="80">
        <v>10.7</v>
      </c>
      <c r="J27" s="80">
        <v>0</v>
      </c>
      <c r="K27" s="80">
        <v>19.276923076923076</v>
      </c>
      <c r="L27" s="80">
        <v>10.438461538461537</v>
      </c>
      <c r="M27" s="80">
        <v>0.38461538461538325</v>
      </c>
      <c r="N27" s="80">
        <v>20.500000000000007</v>
      </c>
      <c r="O27" s="80">
        <v>6.6461538461538376</v>
      </c>
      <c r="P27" s="80">
        <v>0.29230769230769427</v>
      </c>
      <c r="Q27" s="81">
        <v>15.492307692307689</v>
      </c>
    </row>
    <row r="28" spans="1:19" s="17" customFormat="1">
      <c r="A28" s="14" t="s">
        <v>74</v>
      </c>
      <c r="B28" s="14" t="s">
        <v>137</v>
      </c>
      <c r="C28" s="105">
        <v>1</v>
      </c>
      <c r="D28" s="327">
        <v>1</v>
      </c>
      <c r="E28" s="445">
        <v>1</v>
      </c>
      <c r="F28" s="105">
        <v>0</v>
      </c>
      <c r="G28" s="76">
        <v>0</v>
      </c>
      <c r="H28" s="76">
        <v>0</v>
      </c>
      <c r="I28" s="76">
        <v>0</v>
      </c>
      <c r="J28" s="76">
        <v>0</v>
      </c>
      <c r="K28" s="76">
        <v>216.4</v>
      </c>
      <c r="L28" s="76">
        <v>0</v>
      </c>
      <c r="M28" s="76">
        <v>0</v>
      </c>
      <c r="N28" s="76">
        <v>0</v>
      </c>
      <c r="O28" s="76">
        <v>19.099999999999984</v>
      </c>
      <c r="P28" s="76">
        <v>0</v>
      </c>
      <c r="Q28" s="77">
        <v>19.099999999999984</v>
      </c>
      <c r="R28"/>
      <c r="S28"/>
    </row>
    <row r="29" spans="1:19" s="17" customFormat="1">
      <c r="A29" s="15" t="s">
        <v>75</v>
      </c>
      <c r="B29" s="15" t="s">
        <v>24</v>
      </c>
      <c r="C29" s="106">
        <v>12</v>
      </c>
      <c r="D29" s="328">
        <v>12</v>
      </c>
      <c r="E29" s="446">
        <v>12</v>
      </c>
      <c r="F29" s="106">
        <v>0</v>
      </c>
      <c r="G29" s="78">
        <v>0.11666666666666668</v>
      </c>
      <c r="H29" s="78">
        <v>0.42500000000000004</v>
      </c>
      <c r="I29" s="78">
        <v>11.591666666666667</v>
      </c>
      <c r="J29" s="78">
        <v>0</v>
      </c>
      <c r="K29" s="78">
        <v>2.850000000000001</v>
      </c>
      <c r="L29" s="78">
        <v>11.308333333333332</v>
      </c>
      <c r="M29" s="78">
        <v>0.41666666666666891</v>
      </c>
      <c r="N29" s="78">
        <v>22.208333333333332</v>
      </c>
      <c r="O29" s="78">
        <v>5.6083333333333343</v>
      </c>
      <c r="P29" s="78">
        <v>0.31666666666666876</v>
      </c>
      <c r="Q29" s="79">
        <v>15.191666666666661</v>
      </c>
      <c r="R29"/>
      <c r="S29"/>
    </row>
    <row r="30" spans="1:19">
      <c r="A30" s="16" t="s">
        <v>193</v>
      </c>
      <c r="B30" s="16" t="s">
        <v>186</v>
      </c>
      <c r="C30" s="107">
        <v>0</v>
      </c>
      <c r="D30" s="329">
        <v>12771.672</v>
      </c>
      <c r="E30" s="447">
        <v>12771.672</v>
      </c>
      <c r="F30" s="107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1">
        <v>100</v>
      </c>
    </row>
    <row r="31" spans="1:19" s="17" customFormat="1">
      <c r="A31" s="14" t="s">
        <v>74</v>
      </c>
      <c r="B31" s="14" t="s">
        <v>137</v>
      </c>
      <c r="C31" s="105">
        <v>0</v>
      </c>
      <c r="D31" s="327">
        <v>12771.672</v>
      </c>
      <c r="E31" s="445">
        <v>12771.672</v>
      </c>
      <c r="F31" s="105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7">
        <v>100</v>
      </c>
      <c r="R31"/>
      <c r="S31"/>
    </row>
    <row r="32" spans="1:19" s="17" customFormat="1">
      <c r="A32" s="15" t="s">
        <v>75</v>
      </c>
      <c r="B32" s="15" t="s">
        <v>24</v>
      </c>
      <c r="C32" s="106">
        <v>0</v>
      </c>
      <c r="D32" s="328">
        <v>0</v>
      </c>
      <c r="E32" s="446">
        <v>0</v>
      </c>
      <c r="F32" s="106" t="s">
        <v>256</v>
      </c>
      <c r="G32" s="78" t="s">
        <v>256</v>
      </c>
      <c r="H32" s="78" t="s">
        <v>256</v>
      </c>
      <c r="I32" s="78" t="s">
        <v>256</v>
      </c>
      <c r="J32" s="78" t="s">
        <v>256</v>
      </c>
      <c r="K32" s="78" t="s">
        <v>256</v>
      </c>
      <c r="L32" s="78" t="s">
        <v>256</v>
      </c>
      <c r="M32" s="78" t="s">
        <v>256</v>
      </c>
      <c r="N32" s="78" t="s">
        <v>256</v>
      </c>
      <c r="O32" s="78" t="s">
        <v>256</v>
      </c>
      <c r="P32" s="78" t="s">
        <v>256</v>
      </c>
      <c r="Q32" s="79" t="s">
        <v>256</v>
      </c>
      <c r="R32"/>
      <c r="S32"/>
    </row>
    <row r="33" spans="1:19">
      <c r="A33" s="16" t="s">
        <v>165</v>
      </c>
      <c r="B33" s="16" t="s">
        <v>203</v>
      </c>
      <c r="C33" s="107">
        <v>19176.599999999999</v>
      </c>
      <c r="D33" s="329">
        <v>19176.599999999999</v>
      </c>
      <c r="E33" s="447">
        <v>25242.972000000002</v>
      </c>
      <c r="F33" s="107">
        <v>5.18293567017386</v>
      </c>
      <c r="G33" s="80">
        <v>5.5201701289372744</v>
      </c>
      <c r="H33" s="80">
        <v>7.0994057276615425</v>
      </c>
      <c r="I33" s="80">
        <v>6.3197114824672802</v>
      </c>
      <c r="J33" s="80">
        <v>8.808427945806061</v>
      </c>
      <c r="K33" s="80">
        <v>9.7852027883246109</v>
      </c>
      <c r="L33" s="80">
        <v>6.2234985642736484</v>
      </c>
      <c r="M33" s="80">
        <v>5.5053462009148513</v>
      </c>
      <c r="N33" s="80">
        <v>6.3135434290383889</v>
      </c>
      <c r="O33" s="80">
        <v>25.185940863064783</v>
      </c>
      <c r="P33" s="80">
        <v>1.7875232757854278</v>
      </c>
      <c r="Q33" s="81">
        <v>4.2177957492485438</v>
      </c>
    </row>
    <row r="34" spans="1:19" s="17" customFormat="1">
      <c r="A34" s="14" t="s">
        <v>74</v>
      </c>
      <c r="B34" s="14" t="s">
        <v>137</v>
      </c>
      <c r="C34" s="105">
        <v>11012.4</v>
      </c>
      <c r="D34" s="327">
        <v>11012.4</v>
      </c>
      <c r="E34" s="445">
        <v>16702.824000000001</v>
      </c>
      <c r="F34" s="105">
        <v>4.0810883237469309</v>
      </c>
      <c r="G34" s="76">
        <v>4.9190544066081276</v>
      </c>
      <c r="H34" s="76">
        <v>6.2692691966340526</v>
      </c>
      <c r="I34" s="76">
        <v>5.383269320205974</v>
      </c>
      <c r="J34" s="76">
        <v>10.519484609309176</v>
      </c>
      <c r="K34" s="76">
        <v>9.0532834447635953</v>
      </c>
      <c r="L34" s="76">
        <v>5.4772414533015512</v>
      </c>
      <c r="M34" s="76">
        <v>5.4288065299616406</v>
      </c>
      <c r="N34" s="76">
        <v>6.9310195689064287</v>
      </c>
      <c r="O34" s="76">
        <v>35.127634704167392</v>
      </c>
      <c r="P34" s="76">
        <v>0</v>
      </c>
      <c r="Q34" s="77">
        <v>2.9326837186334389</v>
      </c>
      <c r="R34"/>
      <c r="S34"/>
    </row>
    <row r="35" spans="1:19" s="17" customFormat="1">
      <c r="A35" s="15" t="s">
        <v>75</v>
      </c>
      <c r="B35" s="15" t="s">
        <v>24</v>
      </c>
      <c r="C35" s="106">
        <v>8164.2</v>
      </c>
      <c r="D35" s="328">
        <v>8164.2</v>
      </c>
      <c r="E35" s="446">
        <v>8540.1479999999992</v>
      </c>
      <c r="F35" s="106">
        <v>7.3379290382321241</v>
      </c>
      <c r="G35" s="78">
        <v>6.6958324375643139</v>
      </c>
      <c r="H35" s="78">
        <v>8.7229870020987956</v>
      </c>
      <c r="I35" s="78">
        <v>8.1512053421088257</v>
      </c>
      <c r="J35" s="78">
        <v>5.4619428141057993</v>
      </c>
      <c r="K35" s="78">
        <v>11.216690858284894</v>
      </c>
      <c r="L35" s="78">
        <v>7.6830284440035452</v>
      </c>
      <c r="M35" s="78">
        <v>5.6550425121438135</v>
      </c>
      <c r="N35" s="78">
        <v>5.1058834109198132</v>
      </c>
      <c r="O35" s="78">
        <v>5.7419730899277219</v>
      </c>
      <c r="P35" s="78">
        <v>5.2835618305443903</v>
      </c>
      <c r="Q35" s="79">
        <v>6.7312182411827033</v>
      </c>
      <c r="R35"/>
      <c r="S35"/>
    </row>
    <row r="36" spans="1:19">
      <c r="A36" s="38" t="s">
        <v>166</v>
      </c>
      <c r="B36" s="38" t="s">
        <v>30</v>
      </c>
      <c r="C36" s="108">
        <v>5177941.1999999993</v>
      </c>
      <c r="D36" s="330">
        <v>5266212.8719999995</v>
      </c>
      <c r="E36" s="463">
        <v>5456815.4440000001</v>
      </c>
      <c r="F36" s="108">
        <v>8.0955207397701372</v>
      </c>
      <c r="G36" s="109">
        <v>7.8830086414775264</v>
      </c>
      <c r="H36" s="109">
        <v>8.0243887024154894</v>
      </c>
      <c r="I36" s="109">
        <v>8.0440954528276354</v>
      </c>
      <c r="J36" s="109">
        <v>8.1684195035422213</v>
      </c>
      <c r="K36" s="109">
        <v>8.0684429869092806</v>
      </c>
      <c r="L36" s="109">
        <v>8.081566703614536</v>
      </c>
      <c r="M36" s="109">
        <v>8.1320765848499583</v>
      </c>
      <c r="N36" s="109">
        <v>8.0997810634403304</v>
      </c>
      <c r="O36" s="109">
        <v>8.1375083426772363</v>
      </c>
      <c r="P36" s="109">
        <v>9.2546871189364062</v>
      </c>
      <c r="Q36" s="110">
        <v>10.223128264551926</v>
      </c>
    </row>
    <row r="37" spans="1:19" s="17" customFormat="1">
      <c r="A37" s="36" t="s">
        <v>74</v>
      </c>
      <c r="B37" s="36" t="s">
        <v>137</v>
      </c>
      <c r="C37" s="105">
        <v>3118819.4</v>
      </c>
      <c r="D37" s="327">
        <v>3181591.0719999997</v>
      </c>
      <c r="E37" s="445">
        <v>3187281.4959999998</v>
      </c>
      <c r="F37" s="105">
        <v>8.2746271809058936</v>
      </c>
      <c r="G37" s="76">
        <v>8.2464825064827032</v>
      </c>
      <c r="H37" s="76">
        <v>8.2438896071701055</v>
      </c>
      <c r="I37" s="76">
        <v>8.1905386872048034</v>
      </c>
      <c r="J37" s="76">
        <v>8.2491483519722326</v>
      </c>
      <c r="K37" s="76">
        <v>8.1613801393587515</v>
      </c>
      <c r="L37" s="76">
        <v>8.1414108645771019</v>
      </c>
      <c r="M37" s="76">
        <v>8.1607230276468918</v>
      </c>
      <c r="N37" s="76">
        <v>8.188928882734599</v>
      </c>
      <c r="O37" s="76">
        <v>8.340719397820024</v>
      </c>
      <c r="P37" s="76">
        <v>9.7455987301348976</v>
      </c>
      <c r="Q37" s="77">
        <v>8.6327609075417353</v>
      </c>
      <c r="R37"/>
      <c r="S37"/>
    </row>
    <row r="38" spans="1:19" s="17" customFormat="1">
      <c r="A38" s="37" t="s">
        <v>75</v>
      </c>
      <c r="B38" s="37" t="s">
        <v>138</v>
      </c>
      <c r="C38" s="106">
        <v>2059121.7999999998</v>
      </c>
      <c r="D38" s="328">
        <v>2084621.7999999998</v>
      </c>
      <c r="E38" s="446">
        <v>2269533.9480000003</v>
      </c>
      <c r="F38" s="106">
        <v>7.8439877560271665</v>
      </c>
      <c r="G38" s="78">
        <v>7.3725542703360363</v>
      </c>
      <c r="H38" s="78">
        <v>7.7161266591461386</v>
      </c>
      <c r="I38" s="78">
        <v>7.8384339285503399</v>
      </c>
      <c r="J38" s="78">
        <v>8.0550457577909746</v>
      </c>
      <c r="K38" s="78">
        <v>7.9379241786076182</v>
      </c>
      <c r="L38" s="78">
        <v>7.9975229346073711</v>
      </c>
      <c r="M38" s="78">
        <v>8.0918461766935401</v>
      </c>
      <c r="N38" s="78">
        <v>7.9745839078323373</v>
      </c>
      <c r="O38" s="78">
        <v>7.8521233911060184</v>
      </c>
      <c r="P38" s="78">
        <v>8.5652620958283272</v>
      </c>
      <c r="Q38" s="79">
        <v>12.456603755547768</v>
      </c>
      <c r="R38"/>
      <c r="S38"/>
    </row>
    <row r="39" spans="1:19" s="17" customFormat="1">
      <c r="A39" s="16" t="s">
        <v>182</v>
      </c>
      <c r="B39" s="16" t="s">
        <v>216</v>
      </c>
      <c r="C39" s="107">
        <v>0</v>
      </c>
      <c r="D39" s="329">
        <v>0</v>
      </c>
      <c r="E39" s="447">
        <v>0</v>
      </c>
      <c r="F39" s="107" t="s">
        <v>256</v>
      </c>
      <c r="G39" s="80" t="s">
        <v>256</v>
      </c>
      <c r="H39" s="80" t="s">
        <v>256</v>
      </c>
      <c r="I39" s="80" t="s">
        <v>256</v>
      </c>
      <c r="J39" s="80" t="s">
        <v>256</v>
      </c>
      <c r="K39" s="80" t="s">
        <v>256</v>
      </c>
      <c r="L39" s="80" t="s">
        <v>256</v>
      </c>
      <c r="M39" s="80" t="s">
        <v>256</v>
      </c>
      <c r="N39" s="80" t="s">
        <v>256</v>
      </c>
      <c r="O39" s="80" t="s">
        <v>256</v>
      </c>
      <c r="P39" s="80" t="s">
        <v>256</v>
      </c>
      <c r="Q39" s="81" t="s">
        <v>256</v>
      </c>
      <c r="R39"/>
      <c r="S39"/>
    </row>
    <row r="40" spans="1:19">
      <c r="A40" s="14" t="s">
        <v>74</v>
      </c>
      <c r="B40" s="14" t="s">
        <v>137</v>
      </c>
      <c r="C40" s="105">
        <v>0</v>
      </c>
      <c r="D40" s="327">
        <v>0</v>
      </c>
      <c r="E40" s="445">
        <v>0</v>
      </c>
      <c r="F40" s="105" t="s">
        <v>256</v>
      </c>
      <c r="G40" s="76" t="s">
        <v>256</v>
      </c>
      <c r="H40" s="76" t="s">
        <v>256</v>
      </c>
      <c r="I40" s="76" t="s">
        <v>256</v>
      </c>
      <c r="J40" s="76" t="s">
        <v>256</v>
      </c>
      <c r="K40" s="76" t="s">
        <v>256</v>
      </c>
      <c r="L40" s="76" t="s">
        <v>256</v>
      </c>
      <c r="M40" s="76" t="s">
        <v>256</v>
      </c>
      <c r="N40" s="76" t="s">
        <v>256</v>
      </c>
      <c r="O40" s="76" t="s">
        <v>256</v>
      </c>
      <c r="P40" s="76" t="s">
        <v>256</v>
      </c>
      <c r="Q40" s="77" t="s">
        <v>256</v>
      </c>
    </row>
    <row r="41" spans="1:19" s="17" customFormat="1">
      <c r="A41" s="15" t="s">
        <v>75</v>
      </c>
      <c r="B41" s="15" t="s">
        <v>197</v>
      </c>
      <c r="C41" s="106">
        <v>0</v>
      </c>
      <c r="D41" s="328">
        <v>0</v>
      </c>
      <c r="E41" s="446">
        <v>0</v>
      </c>
      <c r="F41" s="106" t="s">
        <v>256</v>
      </c>
      <c r="G41" s="78" t="s">
        <v>256</v>
      </c>
      <c r="H41" s="78" t="s">
        <v>256</v>
      </c>
      <c r="I41" s="78" t="s">
        <v>256</v>
      </c>
      <c r="J41" s="78" t="s">
        <v>256</v>
      </c>
      <c r="K41" s="78" t="s">
        <v>256</v>
      </c>
      <c r="L41" s="78" t="s">
        <v>256</v>
      </c>
      <c r="M41" s="78" t="s">
        <v>256</v>
      </c>
      <c r="N41" s="78" t="s">
        <v>256</v>
      </c>
      <c r="O41" s="78" t="s">
        <v>256</v>
      </c>
      <c r="P41" s="78" t="s">
        <v>256</v>
      </c>
      <c r="Q41" s="79" t="s">
        <v>256</v>
      </c>
      <c r="R41"/>
      <c r="S41"/>
    </row>
    <row r="42" spans="1:19" s="17" customFormat="1">
      <c r="A42" s="16" t="s">
        <v>183</v>
      </c>
      <c r="B42" s="16" t="s">
        <v>217</v>
      </c>
      <c r="C42" s="107">
        <v>0</v>
      </c>
      <c r="D42" s="329">
        <v>0</v>
      </c>
      <c r="E42" s="447">
        <v>0</v>
      </c>
      <c r="F42" s="107" t="s">
        <v>256</v>
      </c>
      <c r="G42" s="111" t="s">
        <v>256</v>
      </c>
      <c r="H42" s="111" t="s">
        <v>256</v>
      </c>
      <c r="I42" s="111" t="s">
        <v>256</v>
      </c>
      <c r="J42" s="111" t="s">
        <v>256</v>
      </c>
      <c r="K42" s="111" t="s">
        <v>256</v>
      </c>
      <c r="L42" s="111" t="s">
        <v>256</v>
      </c>
      <c r="M42" s="111" t="s">
        <v>256</v>
      </c>
      <c r="N42" s="111" t="s">
        <v>256</v>
      </c>
      <c r="O42" s="111" t="s">
        <v>256</v>
      </c>
      <c r="P42" s="111" t="s">
        <v>256</v>
      </c>
      <c r="Q42" s="112" t="s">
        <v>256</v>
      </c>
      <c r="R42"/>
      <c r="S42"/>
    </row>
    <row r="43" spans="1:19">
      <c r="A43" s="14" t="s">
        <v>74</v>
      </c>
      <c r="B43" s="14" t="s">
        <v>137</v>
      </c>
      <c r="C43" s="105">
        <v>0</v>
      </c>
      <c r="D43" s="327">
        <v>0</v>
      </c>
      <c r="E43" s="445">
        <v>0</v>
      </c>
      <c r="F43" s="105" t="s">
        <v>256</v>
      </c>
      <c r="G43" s="76" t="s">
        <v>256</v>
      </c>
      <c r="H43" s="76" t="s">
        <v>256</v>
      </c>
      <c r="I43" s="76" t="s">
        <v>256</v>
      </c>
      <c r="J43" s="76" t="s">
        <v>256</v>
      </c>
      <c r="K43" s="76" t="s">
        <v>256</v>
      </c>
      <c r="L43" s="76" t="s">
        <v>256</v>
      </c>
      <c r="M43" s="76" t="s">
        <v>256</v>
      </c>
      <c r="N43" s="76" t="s">
        <v>256</v>
      </c>
      <c r="O43" s="76" t="s">
        <v>256</v>
      </c>
      <c r="P43" s="76" t="s">
        <v>256</v>
      </c>
      <c r="Q43" s="77" t="s">
        <v>256</v>
      </c>
    </row>
    <row r="44" spans="1:19" s="17" customFormat="1">
      <c r="A44" s="14" t="s">
        <v>75</v>
      </c>
      <c r="B44" s="14" t="s">
        <v>197</v>
      </c>
      <c r="C44" s="105">
        <v>0</v>
      </c>
      <c r="D44" s="327">
        <v>0</v>
      </c>
      <c r="E44" s="445">
        <v>0</v>
      </c>
      <c r="F44" s="105" t="s">
        <v>256</v>
      </c>
      <c r="G44" s="76" t="s">
        <v>256</v>
      </c>
      <c r="H44" s="76" t="s">
        <v>256</v>
      </c>
      <c r="I44" s="76" t="s">
        <v>256</v>
      </c>
      <c r="J44" s="76" t="s">
        <v>256</v>
      </c>
      <c r="K44" s="76" t="s">
        <v>256</v>
      </c>
      <c r="L44" s="76" t="s">
        <v>256</v>
      </c>
      <c r="M44" s="76" t="s">
        <v>256</v>
      </c>
      <c r="N44" s="76" t="s">
        <v>256</v>
      </c>
      <c r="O44" s="76" t="s">
        <v>256</v>
      </c>
      <c r="P44" s="76" t="s">
        <v>256</v>
      </c>
      <c r="Q44" s="77" t="s">
        <v>256</v>
      </c>
      <c r="R44"/>
      <c r="S44"/>
    </row>
    <row r="45" spans="1:19" s="55" customFormat="1">
      <c r="A45" s="430" t="s">
        <v>215</v>
      </c>
      <c r="B45" s="430" t="s">
        <v>218</v>
      </c>
      <c r="C45" s="431">
        <v>0</v>
      </c>
      <c r="D45" s="432">
        <v>0</v>
      </c>
      <c r="E45" s="464">
        <v>0</v>
      </c>
      <c r="F45" s="431" t="s">
        <v>256</v>
      </c>
      <c r="G45" s="433" t="s">
        <v>256</v>
      </c>
      <c r="H45" s="433" t="s">
        <v>256</v>
      </c>
      <c r="I45" s="433" t="s">
        <v>256</v>
      </c>
      <c r="J45" s="433" t="s">
        <v>256</v>
      </c>
      <c r="K45" s="433" t="s">
        <v>256</v>
      </c>
      <c r="L45" s="433" t="s">
        <v>256</v>
      </c>
      <c r="M45" s="433" t="s">
        <v>256</v>
      </c>
      <c r="N45" s="433" t="s">
        <v>256</v>
      </c>
      <c r="O45" s="433" t="s">
        <v>256</v>
      </c>
      <c r="P45" s="433" t="s">
        <v>256</v>
      </c>
      <c r="Q45" s="434" t="s">
        <v>256</v>
      </c>
      <c r="R45"/>
      <c r="S45"/>
    </row>
    <row r="46" spans="1:19" s="17" customFormat="1">
      <c r="A46" s="36" t="s">
        <v>74</v>
      </c>
      <c r="B46" s="36" t="s">
        <v>137</v>
      </c>
      <c r="C46" s="105">
        <v>0</v>
      </c>
      <c r="D46" s="327">
        <v>0</v>
      </c>
      <c r="E46" s="445">
        <v>0</v>
      </c>
      <c r="F46" s="105" t="s">
        <v>256</v>
      </c>
      <c r="G46" s="76" t="s">
        <v>256</v>
      </c>
      <c r="H46" s="76" t="s">
        <v>256</v>
      </c>
      <c r="I46" s="76" t="s">
        <v>256</v>
      </c>
      <c r="J46" s="76" t="s">
        <v>256</v>
      </c>
      <c r="K46" s="76" t="s">
        <v>256</v>
      </c>
      <c r="L46" s="76" t="s">
        <v>256</v>
      </c>
      <c r="M46" s="76" t="s">
        <v>256</v>
      </c>
      <c r="N46" s="76" t="s">
        <v>256</v>
      </c>
      <c r="O46" s="76" t="s">
        <v>256</v>
      </c>
      <c r="P46" s="76" t="s">
        <v>256</v>
      </c>
      <c r="Q46" s="77" t="s">
        <v>256</v>
      </c>
      <c r="R46"/>
      <c r="S46"/>
    </row>
    <row r="47" spans="1:19" s="17" customFormat="1">
      <c r="A47" s="37" t="s">
        <v>75</v>
      </c>
      <c r="B47" s="37" t="s">
        <v>138</v>
      </c>
      <c r="C47" s="106">
        <v>0</v>
      </c>
      <c r="D47" s="328">
        <v>0</v>
      </c>
      <c r="E47" s="446">
        <v>0</v>
      </c>
      <c r="F47" s="106" t="s">
        <v>256</v>
      </c>
      <c r="G47" s="78" t="s">
        <v>256</v>
      </c>
      <c r="H47" s="78" t="s">
        <v>256</v>
      </c>
      <c r="I47" s="78" t="s">
        <v>256</v>
      </c>
      <c r="J47" s="78" t="s">
        <v>256</v>
      </c>
      <c r="K47" s="78" t="s">
        <v>256</v>
      </c>
      <c r="L47" s="78" t="s">
        <v>256</v>
      </c>
      <c r="M47" s="78" t="s">
        <v>256</v>
      </c>
      <c r="N47" s="78" t="s">
        <v>256</v>
      </c>
      <c r="O47" s="78" t="s">
        <v>256</v>
      </c>
      <c r="P47" s="78" t="s">
        <v>256</v>
      </c>
      <c r="Q47" s="79" t="s">
        <v>256</v>
      </c>
      <c r="R47"/>
      <c r="S47"/>
    </row>
    <row r="48" spans="1:19" ht="13.5" thickBot="1">
      <c r="A48" s="54" t="s">
        <v>72</v>
      </c>
      <c r="B48" s="54" t="s">
        <v>1</v>
      </c>
      <c r="C48" s="113">
        <v>5177941.1999999993</v>
      </c>
      <c r="D48" s="331">
        <v>5266212.8719999995</v>
      </c>
      <c r="E48" s="453">
        <v>5456815.4440000001</v>
      </c>
      <c r="F48" s="113">
        <v>8.0947287027213584</v>
      </c>
      <c r="G48" s="90">
        <v>7.8882450289443993</v>
      </c>
      <c r="H48" s="90">
        <v>8.0219939540253176</v>
      </c>
      <c r="I48" s="90">
        <v>8.0486446629401538</v>
      </c>
      <c r="J48" s="90">
        <v>8.1869819784947815</v>
      </c>
      <c r="K48" s="90">
        <v>8.0482993699722556</v>
      </c>
      <c r="L48" s="90">
        <v>8.084275114802649</v>
      </c>
      <c r="M48" s="90">
        <v>8.1444449159200882</v>
      </c>
      <c r="N48" s="90">
        <v>8.08857108197261</v>
      </c>
      <c r="O48" s="90">
        <v>8.1476480112381129</v>
      </c>
      <c r="P48" s="90">
        <v>9.2609674669437094</v>
      </c>
      <c r="Q48" s="91">
        <v>10.157288581372786</v>
      </c>
    </row>
    <row r="49" spans="1:17" ht="13.5" thickTop="1">
      <c r="A49" s="36" t="s">
        <v>74</v>
      </c>
      <c r="B49" s="36" t="s">
        <v>137</v>
      </c>
      <c r="C49" s="105">
        <v>3118819.4</v>
      </c>
      <c r="D49" s="327">
        <v>3181591.0719999997</v>
      </c>
      <c r="E49" s="445">
        <v>3187281.4959999998</v>
      </c>
      <c r="F49" s="105">
        <v>8.2764309751447183</v>
      </c>
      <c r="G49" s="76">
        <v>8.2511642391814704</v>
      </c>
      <c r="H49" s="76">
        <v>8.242583854915333</v>
      </c>
      <c r="I49" s="76">
        <v>8.1958428625721815</v>
      </c>
      <c r="J49" s="76">
        <v>8.2771749634002187</v>
      </c>
      <c r="K49" s="76">
        <v>8.1232004868389751</v>
      </c>
      <c r="L49" s="76">
        <v>8.1460354325729014</v>
      </c>
      <c r="M49" s="76">
        <v>8.1821893148530425</v>
      </c>
      <c r="N49" s="76">
        <v>8.1661845157588573</v>
      </c>
      <c r="O49" s="76">
        <v>8.3606715420155844</v>
      </c>
      <c r="P49" s="76">
        <v>9.7518393147914253</v>
      </c>
      <c r="Q49" s="77">
        <v>8.6108564726533778</v>
      </c>
    </row>
    <row r="50" spans="1:17" ht="13.5" thickBot="1">
      <c r="A50" s="39" t="s">
        <v>75</v>
      </c>
      <c r="B50" s="39" t="s">
        <v>138</v>
      </c>
      <c r="C50" s="114">
        <v>2059121.7999999998</v>
      </c>
      <c r="D50" s="332">
        <v>2084621.7999999998</v>
      </c>
      <c r="E50" s="465">
        <v>2269533.9480000003</v>
      </c>
      <c r="F50" s="114">
        <v>7.8395501929720401</v>
      </c>
      <c r="G50" s="82">
        <v>7.3785696022556291</v>
      </c>
      <c r="H50" s="82">
        <v>7.7122025495253723</v>
      </c>
      <c r="I50" s="82">
        <v>7.8419228827503771</v>
      </c>
      <c r="J50" s="82">
        <v>8.060317016240548</v>
      </c>
      <c r="K50" s="82">
        <v>7.9431099569522727</v>
      </c>
      <c r="L50" s="82">
        <v>7.9975403390617235</v>
      </c>
      <c r="M50" s="82">
        <v>8.091437546542485</v>
      </c>
      <c r="N50" s="82">
        <v>7.9795725531927566</v>
      </c>
      <c r="O50" s="82">
        <v>7.8484826436268778</v>
      </c>
      <c r="P50" s="82">
        <v>8.5715982865747513</v>
      </c>
      <c r="Q50" s="83">
        <v>12.329062415945815</v>
      </c>
    </row>
    <row r="51" spans="1:17">
      <c r="A51" t="s">
        <v>194</v>
      </c>
      <c r="C51" s="63"/>
      <c r="D51" s="63"/>
      <c r="E51" s="63"/>
      <c r="F51" s="115"/>
      <c r="G51" s="116"/>
      <c r="H51" s="116"/>
      <c r="I51" s="116"/>
      <c r="J51" s="116"/>
      <c r="K51" s="116"/>
      <c r="L51" s="116"/>
      <c r="M51" s="116"/>
      <c r="N51" s="117"/>
      <c r="O51" s="117"/>
      <c r="P51" s="117"/>
      <c r="Q51" s="117"/>
    </row>
    <row r="52" spans="1:17">
      <c r="C52" s="63"/>
      <c r="D52" s="63"/>
      <c r="E52" s="63"/>
      <c r="F52" s="115"/>
      <c r="G52" s="116"/>
      <c r="H52" s="116"/>
      <c r="I52" s="116"/>
      <c r="J52" s="116"/>
      <c r="K52" s="116"/>
      <c r="L52" s="116"/>
      <c r="M52" s="116"/>
      <c r="N52" s="117"/>
      <c r="O52" s="117"/>
      <c r="P52" s="117"/>
      <c r="Q52" s="117"/>
    </row>
    <row r="53" spans="1:17">
      <c r="C53" s="63"/>
      <c r="D53" s="63"/>
      <c r="E53" s="63"/>
      <c r="F53" s="115"/>
      <c r="G53" s="116"/>
      <c r="H53" s="116"/>
      <c r="I53" s="116"/>
      <c r="J53" s="116"/>
      <c r="K53" s="116"/>
      <c r="L53" s="116"/>
      <c r="M53" s="116"/>
      <c r="N53" s="118"/>
      <c r="O53" s="118"/>
      <c r="P53" s="118"/>
      <c r="Q53" s="118"/>
    </row>
    <row r="54" spans="1:17">
      <c r="C54" s="63"/>
      <c r="D54" s="63"/>
      <c r="E54" s="63"/>
      <c r="F54" s="115"/>
      <c r="G54" s="116"/>
      <c r="H54" s="116"/>
      <c r="I54" s="116"/>
      <c r="J54" s="116"/>
      <c r="K54" s="116"/>
      <c r="L54" s="116"/>
      <c r="M54" s="116"/>
      <c r="N54" s="118"/>
      <c r="O54" s="118"/>
      <c r="P54" s="118"/>
      <c r="Q54" s="118"/>
    </row>
    <row r="55" spans="1:17">
      <c r="C55" s="63"/>
      <c r="D55" s="63"/>
      <c r="E55" s="63"/>
      <c r="F55" s="115"/>
      <c r="G55" s="116"/>
      <c r="H55" s="116"/>
      <c r="I55" s="116"/>
      <c r="J55" s="116"/>
      <c r="K55" s="116"/>
      <c r="L55" s="116"/>
      <c r="M55" s="116"/>
      <c r="N55" s="118"/>
      <c r="O55" s="118"/>
      <c r="P55" s="118"/>
      <c r="Q55" s="118"/>
    </row>
    <row r="56" spans="1:17">
      <c r="C56" s="63"/>
      <c r="D56" s="63"/>
      <c r="E56" s="63"/>
      <c r="F56" s="115"/>
      <c r="G56" s="116"/>
      <c r="H56" s="116"/>
      <c r="I56" s="116"/>
      <c r="J56" s="116"/>
      <c r="K56" s="116"/>
      <c r="L56" s="116"/>
      <c r="M56" s="116"/>
      <c r="N56" s="118"/>
      <c r="O56" s="118"/>
      <c r="P56" s="118"/>
      <c r="Q56" s="118"/>
    </row>
    <row r="57" spans="1:17">
      <c r="C57" s="63"/>
      <c r="D57" s="63"/>
      <c r="E57" s="63"/>
      <c r="F57" s="115"/>
      <c r="G57" s="116"/>
      <c r="H57" s="116"/>
      <c r="I57" s="116"/>
      <c r="J57" s="116"/>
      <c r="K57" s="116"/>
      <c r="L57" s="116"/>
      <c r="M57" s="116"/>
      <c r="N57" s="118"/>
      <c r="O57" s="118"/>
      <c r="P57" s="118"/>
      <c r="Q57" s="118"/>
    </row>
    <row r="58" spans="1:17">
      <c r="C58" s="63"/>
      <c r="D58" s="63"/>
      <c r="E58" s="63"/>
      <c r="F58" s="115"/>
      <c r="G58" s="116"/>
      <c r="H58" s="116"/>
      <c r="I58" s="116"/>
      <c r="J58" s="116"/>
      <c r="K58" s="116"/>
      <c r="L58" s="116"/>
      <c r="M58" s="116"/>
      <c r="N58" s="118"/>
      <c r="O58" s="118"/>
      <c r="P58" s="118"/>
      <c r="Q58" s="118"/>
    </row>
    <row r="59" spans="1:17">
      <c r="C59" s="63"/>
      <c r="D59" s="63"/>
      <c r="E59" s="63"/>
      <c r="F59" s="115"/>
      <c r="G59" s="116"/>
      <c r="H59" s="116"/>
      <c r="I59" s="116"/>
      <c r="J59" s="116"/>
      <c r="K59" s="116"/>
      <c r="L59" s="116"/>
      <c r="M59" s="116"/>
      <c r="N59" s="118"/>
      <c r="O59" s="118"/>
      <c r="P59" s="118"/>
      <c r="Q59" s="118"/>
    </row>
    <row r="60" spans="1:17">
      <c r="C60" s="63"/>
      <c r="D60" s="63"/>
      <c r="E60" s="63"/>
      <c r="F60" s="115"/>
      <c r="G60" s="116"/>
      <c r="H60" s="116"/>
      <c r="I60" s="116"/>
      <c r="J60" s="116"/>
      <c r="K60" s="116"/>
      <c r="L60" s="116"/>
      <c r="M60" s="116"/>
      <c r="N60" s="118"/>
      <c r="O60" s="118"/>
      <c r="P60" s="118"/>
      <c r="Q60" s="118"/>
    </row>
    <row r="61" spans="1:17">
      <c r="C61" s="63"/>
      <c r="D61" s="63"/>
      <c r="E61" s="63"/>
      <c r="F61" s="115"/>
      <c r="G61" s="116"/>
      <c r="H61" s="116"/>
      <c r="I61" s="116"/>
      <c r="J61" s="116"/>
      <c r="K61" s="116"/>
      <c r="L61" s="116"/>
      <c r="M61" s="116"/>
      <c r="N61" s="118"/>
      <c r="O61" s="118"/>
      <c r="P61" s="118"/>
      <c r="Q61" s="118"/>
    </row>
    <row r="62" spans="1:17">
      <c r="C62" s="63"/>
      <c r="D62" s="63"/>
      <c r="E62" s="63"/>
      <c r="F62" s="115"/>
      <c r="G62" s="116"/>
      <c r="H62" s="116"/>
      <c r="I62" s="116"/>
      <c r="J62" s="116"/>
      <c r="K62" s="116"/>
      <c r="L62" s="116"/>
      <c r="M62" s="116"/>
      <c r="N62" s="118"/>
      <c r="O62" s="118"/>
      <c r="P62" s="118"/>
      <c r="Q62" s="118"/>
    </row>
    <row r="63" spans="1:17">
      <c r="C63" s="63"/>
      <c r="D63" s="63"/>
      <c r="E63" s="63"/>
      <c r="F63" s="115"/>
      <c r="G63" s="116"/>
      <c r="H63" s="116"/>
      <c r="I63" s="116"/>
      <c r="J63" s="116"/>
      <c r="K63" s="116"/>
      <c r="L63" s="116"/>
      <c r="M63" s="116"/>
      <c r="N63" s="118"/>
      <c r="O63" s="118"/>
      <c r="P63" s="118"/>
      <c r="Q63" s="118"/>
    </row>
    <row r="64" spans="1:17">
      <c r="C64" s="57"/>
      <c r="D64" s="57"/>
      <c r="E64" s="57"/>
      <c r="F64" s="57"/>
    </row>
    <row r="65" spans="3:6">
      <c r="C65" s="57"/>
      <c r="D65" s="57"/>
      <c r="E65" s="57"/>
      <c r="F65" s="57"/>
    </row>
    <row r="66" spans="3:6">
      <c r="C66" s="57"/>
      <c r="D66" s="57"/>
      <c r="E66" s="57"/>
      <c r="F66" s="57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6">
    <pageSetUpPr fitToPage="1"/>
  </sheetPr>
  <dimension ref="A1:AA577"/>
  <sheetViews>
    <sheetView workbookViewId="0"/>
  </sheetViews>
  <sheetFormatPr defaultRowHeight="12.75"/>
  <cols>
    <col min="1" max="1" width="1.33203125" style="56" customWidth="1"/>
    <col min="2" max="6" width="15.83203125" style="56" customWidth="1"/>
    <col min="7" max="7" width="2.1640625" style="56" customWidth="1"/>
    <col min="8" max="12" width="15.83203125" style="56" customWidth="1"/>
    <col min="13" max="13" width="11.1640625" style="56" customWidth="1"/>
    <col min="14" max="16384" width="9.33203125" style="56"/>
  </cols>
  <sheetData>
    <row r="1" spans="2:11" s="346" customFormat="1" ht="15.75">
      <c r="B1" s="347" t="str">
        <f>+B83</f>
        <v>Bevételek</v>
      </c>
      <c r="C1" s="348"/>
      <c r="D1" s="348"/>
      <c r="E1" s="348"/>
      <c r="F1" s="348"/>
      <c r="H1" s="347" t="str">
        <f>+B89</f>
        <v>Kiadások</v>
      </c>
      <c r="J1" s="348"/>
      <c r="K1" s="349"/>
    </row>
    <row r="2" spans="2:11" s="346" customFormat="1" ht="17.25" customHeight="1"/>
    <row r="3" spans="2:11" s="346" customFormat="1" ht="16.5" customHeight="1"/>
    <row r="4" spans="2:11" s="346" customFormat="1" ht="16.5" customHeight="1"/>
    <row r="5" spans="2:11" s="346" customFormat="1" ht="16.5" customHeight="1"/>
    <row r="6" spans="2:11" s="346" customFormat="1" ht="16.5" customHeight="1"/>
    <row r="7" spans="2:11" s="346" customFormat="1" ht="16.5" customHeight="1"/>
    <row r="8" spans="2:11" s="346" customFormat="1" ht="16.5" customHeight="1"/>
    <row r="9" spans="2:11" s="346" customFormat="1" ht="16.5" customHeight="1"/>
    <row r="10" spans="2:11" s="346" customFormat="1" ht="16.5" customHeight="1"/>
    <row r="11" spans="2:11" s="346" customFormat="1" ht="16.5" customHeight="1"/>
    <row r="12" spans="2:11" s="346" customFormat="1" ht="16.5" customHeight="1"/>
    <row r="13" spans="2:11" s="346" customFormat="1" ht="16.5" customHeight="1"/>
    <row r="14" spans="2:11" s="346" customFormat="1" ht="16.5" customHeight="1"/>
    <row r="15" spans="2:11" s="346" customFormat="1" ht="16.5" customHeight="1"/>
    <row r="16" spans="2:11" s="346" customFormat="1" ht="16.5" customHeight="1"/>
    <row r="17" spans="2:11" s="346" customFormat="1" ht="16.5" customHeight="1"/>
    <row r="18" spans="2:11" s="346" customFormat="1" ht="16.5" customHeight="1"/>
    <row r="19" spans="2:11" s="346" customFormat="1" ht="15.75" customHeight="1">
      <c r="D19" s="574" t="str">
        <f>+IF(zászlók!A20=1,"Adat jellege: ","type of data")</f>
        <v xml:space="preserve">Adat jellege: </v>
      </c>
    </row>
    <row r="20" spans="2:11" s="346" customFormat="1" ht="15.75" customHeight="1">
      <c r="D20" s="574"/>
    </row>
    <row r="21" spans="2:11" s="346" customFormat="1" ht="15.75" customHeight="1"/>
    <row r="22" spans="2:11" s="346" customFormat="1" ht="15.75" customHeight="1"/>
    <row r="23" spans="2:11" s="346" customFormat="1" ht="15.75" customHeight="1"/>
    <row r="24" spans="2:11" s="346" customFormat="1"/>
    <row r="25" spans="2:11" s="346" customFormat="1"/>
    <row r="26" spans="2:11" s="350" customFormat="1"/>
    <row r="27" spans="2:11" s="350" customFormat="1"/>
    <row r="28" spans="2:11" s="195" customFormat="1"/>
    <row r="29" spans="2:11" s="195" customFormat="1">
      <c r="B29" s="420">
        <v>19</v>
      </c>
      <c r="C29" s="420"/>
      <c r="D29" s="420"/>
      <c r="E29" s="420">
        <v>1</v>
      </c>
      <c r="F29" s="420"/>
      <c r="G29" s="420"/>
      <c r="H29" s="420">
        <v>28</v>
      </c>
      <c r="I29" s="421"/>
      <c r="J29" s="421"/>
      <c r="K29" s="421"/>
    </row>
    <row r="30" spans="2:11" s="195" customFormat="1">
      <c r="B30" s="422" t="str">
        <f>+IF(zászlók!$A$20=1,'G2'!B9,'G2'!A9)</f>
        <v xml:space="preserve">Járulékbevételek, hozzájárulások </v>
      </c>
      <c r="C30" s="420"/>
      <c r="D30" s="420"/>
      <c r="E30" s="423" t="str">
        <f>+IF(zászlók!$A$20=1,"havi teljesítés, millió Ft","monthly facts, billion HUF")</f>
        <v>havi teljesítés, millió Ft</v>
      </c>
      <c r="F30" s="423"/>
      <c r="G30" s="420"/>
      <c r="H30" s="422" t="str">
        <f>+IF(zászlók!$A$20=1,'G3'!B9,'G3'!A9)</f>
        <v xml:space="preserve">Nyugellátások </v>
      </c>
      <c r="I30" s="421"/>
      <c r="J30" s="421"/>
      <c r="K30" s="421"/>
    </row>
    <row r="31" spans="2:11" s="195" customFormat="1">
      <c r="B31" s="422" t="str">
        <f>+IF(zászlók!$A$20=1,'G2'!B10,'G2'!A10)</f>
        <v>ebből:  Ny Alap</v>
      </c>
      <c r="C31" s="420"/>
      <c r="D31" s="420"/>
      <c r="E31" s="423" t="str">
        <f>+IF(zászlók!$A$20=1,"halmozott teljesítés, millió Ft","cumulated facts, billion HUF")</f>
        <v>halmozott teljesítés, millió Ft</v>
      </c>
      <c r="F31" s="423"/>
      <c r="G31" s="420"/>
      <c r="H31" s="422" t="str">
        <f>+IF(zászlók!$A$20=1,'G3'!B10,'G3'!A10)</f>
        <v>ebből:  Ny Alap</v>
      </c>
      <c r="I31" s="421"/>
      <c r="J31" s="421"/>
      <c r="K31" s="421"/>
    </row>
    <row r="32" spans="2:11" s="195" customFormat="1">
      <c r="B32" s="422" t="str">
        <f>+IF(zászlók!$A$20=1,'G2'!B11,'G2'!A11)</f>
        <v xml:space="preserve">              E Alap</v>
      </c>
      <c r="C32" s="420"/>
      <c r="D32" s="420"/>
      <c r="E32" s="423" t="str">
        <f>+IF(zászlók!$A$20=1,"teljesítési arány, %","rate of facts, %")</f>
        <v>teljesítési arány, %</v>
      </c>
      <c r="F32" s="423"/>
      <c r="G32" s="420"/>
      <c r="H32" s="422" t="str">
        <f>+IF(zászlók!$A$20=1,'G3'!B11,'G3'!A11)</f>
        <v xml:space="preserve">              E Alap</v>
      </c>
      <c r="I32" s="421"/>
      <c r="J32" s="421"/>
      <c r="K32" s="421"/>
    </row>
    <row r="33" spans="2:11" s="195" customFormat="1">
      <c r="B33" s="422" t="str">
        <f>+IF(zászlók!$A$20=1,'G2'!B12,'G2'!A12)</f>
        <v>Garancia és hozzájárulás a TB. ellátásokhoz</v>
      </c>
      <c r="C33" s="420"/>
      <c r="D33" s="420"/>
      <c r="E33" s="421"/>
      <c r="F33" s="423"/>
      <c r="G33" s="420"/>
      <c r="H33" s="422" t="str">
        <f>+IF(zászlók!$A$20=1,'G3'!B12,'G3'!A12)</f>
        <v>Egészségbiztosítás pénzbeli ellátásai</v>
      </c>
      <c r="I33" s="421"/>
      <c r="J33" s="421"/>
      <c r="K33" s="421"/>
    </row>
    <row r="34" spans="2:11" s="195" customFormat="1">
      <c r="B34" s="422" t="str">
        <f>+IF(zászlók!$A$20=1,'G2'!B13,'G2'!A13)</f>
        <v>ebből:  Ny Alap</v>
      </c>
      <c r="C34" s="420"/>
      <c r="D34" s="420"/>
      <c r="E34" s="423"/>
      <c r="F34" s="423"/>
      <c r="G34" s="420"/>
      <c r="H34" s="422" t="str">
        <f>+IF(zászlók!$A$20=1,'G3'!B13,'G3'!A13)</f>
        <v>ebből :  Csecsemőgondozási díj, Terhességi-gyermekágyi segély</v>
      </c>
      <c r="I34" s="421"/>
      <c r="J34" s="421"/>
      <c r="K34" s="421"/>
    </row>
    <row r="35" spans="2:11" s="195" customFormat="1">
      <c r="B35" s="422" t="str">
        <f>+IF(zászlók!$A$20=1,'G2'!B14,'G2'!A14)</f>
        <v xml:space="preserve">              E Alap</v>
      </c>
      <c r="C35" s="420"/>
      <c r="D35" s="420"/>
      <c r="E35" s="423"/>
      <c r="F35" s="423"/>
      <c r="G35" s="420"/>
      <c r="H35" s="422" t="str">
        <f>+IF(zászlók!$A$20=1,'G3'!B14,'G3'!A14)</f>
        <v xml:space="preserve">               Táppénz </v>
      </c>
      <c r="I35" s="421"/>
      <c r="J35" s="421"/>
      <c r="K35" s="421"/>
    </row>
    <row r="36" spans="2:11" s="195" customFormat="1">
      <c r="B36" s="422" t="str">
        <f>+IF(zászlók!$A$20=1,'G2'!B15,'G2'!A15)</f>
        <v>Költségvetési hozzájárulások</v>
      </c>
      <c r="C36" s="420"/>
      <c r="D36" s="420"/>
      <c r="E36" s="421"/>
      <c r="F36" s="421"/>
      <c r="G36" s="420"/>
      <c r="H36" s="422" t="str">
        <f>+IF(zászlók!$A$20=1,'G3'!B15,'G3'!A15)</f>
        <v xml:space="preserve">              GYED</v>
      </c>
      <c r="I36" s="421"/>
      <c r="J36" s="421"/>
      <c r="K36" s="421"/>
    </row>
    <row r="37" spans="2:11" s="195" customFormat="1">
      <c r="B37" s="422" t="str">
        <f>+IF(zászlók!$A$20=1,'G2'!B16,'G2'!A16)</f>
        <v>ebből:  Ny Alap</v>
      </c>
      <c r="C37" s="420"/>
      <c r="D37" s="420"/>
      <c r="E37" s="420"/>
      <c r="F37" s="420"/>
      <c r="G37" s="420"/>
      <c r="H37" s="422" t="str">
        <f>+IF(zászlók!$A$20=1,'G3'!B16,'G3'!A16)</f>
        <v xml:space="preserve">              Rokkantsági, rehabilitációs ellátások</v>
      </c>
      <c r="I37" s="421"/>
      <c r="J37" s="421"/>
      <c r="K37" s="421"/>
    </row>
    <row r="38" spans="2:11" s="195" customFormat="1">
      <c r="B38" s="422" t="str">
        <f>+IF(zászlók!$A$20=1,'G2'!B17,'G2'!A17)</f>
        <v xml:space="preserve">              E Alap</v>
      </c>
      <c r="C38" s="420"/>
      <c r="D38" s="420"/>
      <c r="E38" s="420"/>
      <c r="F38" s="420"/>
      <c r="G38" s="420"/>
      <c r="H38" s="422" t="str">
        <f>+IF(zászlók!$A$20=1,'G3'!B17,'G3'!A17)</f>
        <v xml:space="preserve">             EA egyéb pénzbeli ellátásai</v>
      </c>
      <c r="I38" s="421"/>
      <c r="J38" s="421"/>
      <c r="K38" s="421"/>
    </row>
    <row r="39" spans="2:11" s="195" customFormat="1">
      <c r="B39" s="422" t="str">
        <f>+IF(zászlók!$A$20=1,'G2'!B18,'G2'!A18)</f>
        <v>Egyéb bevételek</v>
      </c>
      <c r="C39" s="420"/>
      <c r="D39" s="420"/>
      <c r="E39" s="420"/>
      <c r="F39" s="420"/>
      <c r="G39" s="420"/>
      <c r="H39" s="422" t="str">
        <f>+IF(zászlók!$A$20=1,'G3'!B18,'G3'!A18)</f>
        <v xml:space="preserve">Egészségbiztosítás természetbeni ellátásai     </v>
      </c>
      <c r="I39" s="421"/>
      <c r="J39" s="421"/>
      <c r="K39" s="421"/>
    </row>
    <row r="40" spans="2:11" s="195" customFormat="1">
      <c r="B40" s="422" t="str">
        <f>+IF(zászlók!$A$20=1,'G2'!B19,'G2'!A19)</f>
        <v>ebből:  Ny Alap</v>
      </c>
      <c r="C40" s="420"/>
      <c r="D40" s="420"/>
      <c r="E40" s="420"/>
      <c r="F40" s="420"/>
      <c r="G40" s="420"/>
      <c r="H40" s="422" t="str">
        <f>+IF(zászlók!$A$20=1,'G3'!B19,'G3'!A19)</f>
        <v>ebből:   Gyógyító-megelőző ellátás</v>
      </c>
      <c r="I40" s="421"/>
      <c r="J40" s="421"/>
      <c r="K40" s="421"/>
    </row>
    <row r="41" spans="2:11" s="195" customFormat="1">
      <c r="B41" s="422" t="str">
        <f>+IF(zászlók!$A$20=1,'G2'!B20,'G2'!A20)</f>
        <v xml:space="preserve">              E Alap</v>
      </c>
      <c r="C41" s="420"/>
      <c r="D41" s="420"/>
      <c r="E41" s="420"/>
      <c r="F41" s="420"/>
      <c r="G41" s="420"/>
      <c r="H41" s="422" t="str">
        <f>+IF(zászlók!$A$20=1,'G3'!B20,'G3'!A20)</f>
        <v xml:space="preserve">              Gyógyszertámogatás</v>
      </c>
      <c r="I41" s="421"/>
      <c r="J41" s="421"/>
      <c r="K41" s="421"/>
    </row>
    <row r="42" spans="2:11" s="195" customFormat="1">
      <c r="B42" s="422" t="str">
        <f>+IF(zászlók!$A$20=1,'G2'!B21,'G2'!A21)</f>
        <v>Vagyongazdálkodás bevételei</v>
      </c>
      <c r="C42" s="420"/>
      <c r="D42" s="420"/>
      <c r="E42" s="420"/>
      <c r="F42" s="420"/>
      <c r="G42" s="420"/>
      <c r="H42" s="422" t="str">
        <f>+IF(zászlók!$A$20=1,'G3'!B21,'G3'!A21)</f>
        <v xml:space="preserve">              Gyógyászati segédeszköz támogatás</v>
      </c>
      <c r="I42" s="421"/>
      <c r="J42" s="421"/>
      <c r="K42" s="421"/>
    </row>
    <row r="43" spans="2:11" s="195" customFormat="1">
      <c r="B43" s="422" t="str">
        <f>+IF(zászlók!$A$20=1,'G2'!B22,'G2'!A22)</f>
        <v>ebből:  Ny Alap</v>
      </c>
      <c r="C43" s="420"/>
      <c r="D43" s="420"/>
      <c r="E43" s="420"/>
      <c r="F43" s="420"/>
      <c r="G43" s="420"/>
      <c r="H43" s="422" t="str">
        <f>+IF(zászlók!$A$20=1,'G3'!B22,'G3'!A22)</f>
        <v xml:space="preserve">              EA egyéb természetbeni ellátásai      </v>
      </c>
      <c r="I43" s="421"/>
      <c r="J43" s="421"/>
      <c r="K43" s="421"/>
    </row>
    <row r="44" spans="2:11" s="195" customFormat="1">
      <c r="B44" s="422" t="str">
        <f>+IF(zászlók!$A$20=1,'G2'!B23,'G2'!A23)</f>
        <v xml:space="preserve">              E Alap</v>
      </c>
      <c r="C44" s="420"/>
      <c r="D44" s="420"/>
      <c r="E44" s="420"/>
      <c r="F44" s="420"/>
      <c r="G44" s="420"/>
      <c r="H44" s="422" t="str">
        <f>+IF(zászlók!$A$20=1,'G3'!B23,'G3'!A23)</f>
        <v xml:space="preserve">             Természetbeni ellátások céltartaléka</v>
      </c>
      <c r="I44" s="421"/>
      <c r="J44" s="421"/>
      <c r="K44" s="421"/>
    </row>
    <row r="45" spans="2:11" s="195" customFormat="1">
      <c r="B45" s="422" t="str">
        <f>+IF(zászlók!$A$20=1,'G2'!B24,'G2'!A24)</f>
        <v>Tb. költségvetési szervek bevételei</v>
      </c>
      <c r="C45" s="420"/>
      <c r="D45" s="420"/>
      <c r="E45" s="420"/>
      <c r="F45" s="420"/>
      <c r="G45" s="420"/>
      <c r="H45" s="422" t="str">
        <f>+IF(zászlók!$A$20=1,'G3'!B24,'G3'!A24)</f>
        <v>Egyéb kiadások</v>
      </c>
      <c r="I45" s="421"/>
      <c r="J45" s="421"/>
      <c r="K45" s="421"/>
    </row>
    <row r="46" spans="2:11" s="195" customFormat="1">
      <c r="B46" s="422" t="str">
        <f>+IF(zászlók!$A$20=1,'G2'!B25,'G2'!A25)</f>
        <v>ebből:  Ny Alap</v>
      </c>
      <c r="C46" s="420"/>
      <c r="D46" s="420"/>
      <c r="E46" s="420"/>
      <c r="F46" s="420"/>
      <c r="G46" s="420"/>
      <c r="H46" s="422" t="str">
        <f>+IF(zászlók!$A$20=1,'G3'!B25,'G3'!A25)</f>
        <v>ebből:  Ny Alap</v>
      </c>
      <c r="I46" s="421"/>
      <c r="J46" s="421"/>
      <c r="K46" s="421"/>
    </row>
    <row r="47" spans="2:11" s="195" customFormat="1">
      <c r="B47" s="422" t="str">
        <f>+IF(zászlók!$A$20=1,'G2'!B26,'G2'!A26)</f>
        <v xml:space="preserve">              E Alap</v>
      </c>
      <c r="C47" s="420"/>
      <c r="D47" s="420"/>
      <c r="E47" s="420"/>
      <c r="F47" s="420"/>
      <c r="G47" s="420"/>
      <c r="H47" s="422" t="str">
        <f>+IF(zászlók!$A$20=1,'G3'!B26,'G3'!A26)</f>
        <v xml:space="preserve">              E Alap</v>
      </c>
      <c r="I47" s="421"/>
      <c r="J47" s="421"/>
      <c r="K47" s="421"/>
    </row>
    <row r="48" spans="2:11" s="195" customFormat="1">
      <c r="B48" s="422" t="str">
        <f>+IF(zászlók!$A$20=1,'G2'!B27,'G2'!A27)</f>
        <v>KÖLTSÉGVETÉSI BEVÉTELI FŐÖSSZEG</v>
      </c>
      <c r="C48" s="420"/>
      <c r="D48" s="420"/>
      <c r="E48" s="420"/>
      <c r="F48" s="420"/>
      <c r="G48" s="422" t="str">
        <f>+IF(zászlók!$A$20=1,'G3'!B29,'G3'!A29)</f>
        <v xml:space="preserve">              E Alap</v>
      </c>
      <c r="H48" s="422" t="str">
        <f>+IF(zászlók!$A$20=1,'G3'!B27,'G3'!A27)</f>
        <v>Vagyongazdálkodás kiadásai</v>
      </c>
      <c r="I48" s="421"/>
      <c r="J48" s="421"/>
    </row>
    <row r="49" spans="2:11" s="195" customFormat="1">
      <c r="B49" s="422" t="str">
        <f>+IF(zászlók!$A$20=1,'G2'!B28,'G2'!A28)</f>
        <v>ebből:  Ny Alap</v>
      </c>
      <c r="C49" s="420"/>
      <c r="D49" s="420"/>
      <c r="E49" s="420"/>
      <c r="F49" s="420"/>
      <c r="G49" s="422"/>
      <c r="H49" s="422" t="str">
        <f>+IF(zászlók!$A$20=1,'G3'!B28,'G3'!A28)</f>
        <v>ebből:  Ny Alap</v>
      </c>
      <c r="I49" s="421"/>
      <c r="J49" s="421"/>
    </row>
    <row r="50" spans="2:11" s="195" customFormat="1">
      <c r="B50" s="422" t="str">
        <f>+IF(zászlók!$A$20=1,'G2'!B29,'G2'!A29)</f>
        <v xml:space="preserve">           E Alap</v>
      </c>
      <c r="G50" s="422"/>
      <c r="H50" s="422" t="str">
        <f>+IF(zászlók!$A$20=1,'G3'!B29,'G3'!A29)</f>
        <v xml:space="preserve">              E Alap</v>
      </c>
      <c r="I50" s="421"/>
      <c r="J50" s="421"/>
    </row>
    <row r="51" spans="2:11" s="195" customFormat="1">
      <c r="B51" s="422" t="str">
        <f>+IF(zászlók!$A$20=1,'G2'!B30,'G2'!A30)</f>
        <v>TB ALAPOK KÖLTSÉGVETÉS SZERINTI EGYENLEGE</v>
      </c>
      <c r="G51" s="420"/>
      <c r="H51" s="422" t="str">
        <f>+IF(zászlók!$A$20=1,'G3'!B30,'G3'!A30)</f>
        <v>Költségvetési befizetések</v>
      </c>
      <c r="I51" s="421"/>
      <c r="J51" s="421"/>
      <c r="K51" s="421"/>
    </row>
    <row r="52" spans="2:11" s="195" customFormat="1">
      <c r="B52" s="422" t="str">
        <f>+IF(zászlók!$A$20=1,'G2'!B31,'G2'!A31)</f>
        <v>ebből:  Ny Alap</v>
      </c>
      <c r="G52" s="420"/>
      <c r="H52" s="422" t="str">
        <f>+IF(zászlók!$A$20=1,'G3'!B31,'G3'!A31)</f>
        <v>ebből:  Ny Alap</v>
      </c>
      <c r="I52" s="421"/>
      <c r="J52" s="421"/>
      <c r="K52" s="421"/>
    </row>
    <row r="53" spans="2:11" s="195" customFormat="1">
      <c r="B53" s="422" t="str">
        <f>+IF(zászlók!$A$20=1,'G2'!B32,'G2'!A32)</f>
        <v xml:space="preserve">           E Alap</v>
      </c>
      <c r="H53" s="422" t="str">
        <f>+IF(zászlók!$A$20=1,'G3'!B32,'G3'!A32)</f>
        <v xml:space="preserve">              E Alap</v>
      </c>
    </row>
    <row r="54" spans="2:11" s="195" customFormat="1">
      <c r="B54" s="422" t="str">
        <f>+IF(zászlók!$A$20=1,'G2'!B33,'G2'!A33)</f>
        <v>NEM TB ALAPOKAT TERH. ELLÁTÁSOK EGYENLEGE</v>
      </c>
      <c r="H54" s="422" t="str">
        <f>+IF(zászlók!$A$20=1,'G3'!B33,'G3'!A33)</f>
        <v>Tb. költségvetési szervek kiadásai</v>
      </c>
    </row>
    <row r="55" spans="2:11" s="195" customFormat="1">
      <c r="B55" s="422" t="str">
        <f>+IF(zászlók!$A$20=1,'G2'!B34,'G2'!A34)</f>
        <v>ebből:  Ny Alap</v>
      </c>
      <c r="H55" s="422" t="str">
        <f>+IF(zászlók!$A$20=1,'G3'!B34,'G3'!A34)</f>
        <v>ebből:  Ny Alap</v>
      </c>
    </row>
    <row r="56" spans="2:11" s="195" customFormat="1">
      <c r="B56" s="422" t="str">
        <f>+IF(zászlók!$A$20=1,'G2'!B35,'G2'!A35)</f>
        <v xml:space="preserve">           E Alap</v>
      </c>
      <c r="H56" s="422" t="str">
        <f>+IF(zászlók!$A$20=1,'G3'!B35,'G3'!A35)</f>
        <v xml:space="preserve">              E Alap</v>
      </c>
    </row>
    <row r="57" spans="2:11" s="195" customFormat="1">
      <c r="B57" s="422" t="str">
        <f>+IF(zászlók!$A$20=1,'G2'!B36,'G2'!A36)</f>
        <v xml:space="preserve">PÉNZFORGALMI EGYENLEG </v>
      </c>
      <c r="H57" s="422" t="str">
        <f>+IF(zászlók!$A$20=1,'G3'!B36,'G3'!A36)</f>
        <v>KÖLTSÉGVETÉSI KIADÁSI FŐÖSSZEG</v>
      </c>
    </row>
    <row r="58" spans="2:11" s="195" customFormat="1">
      <c r="B58" s="422" t="str">
        <f>+IF(zászlók!$A$20=1,'G2'!B37,'G2'!A37)</f>
        <v>ebből:  Ny Alap</v>
      </c>
      <c r="H58" s="422" t="str">
        <f>+IF(zászlók!$A$20=1,'G3'!B37,'G3'!A37)</f>
        <v>ebből:  Ny Alap</v>
      </c>
    </row>
    <row r="59" spans="2:11" s="195" customFormat="1">
      <c r="B59" s="422" t="str">
        <f>+IF(zászlók!$A$20=1,'G2'!B38,'G2'!A38)</f>
        <v xml:space="preserve">           E Alap</v>
      </c>
      <c r="H59" s="422" t="str">
        <f>+IF(zászlók!$A$20=1,'G3'!B38,'G3'!A38)</f>
        <v xml:space="preserve">           E Alap</v>
      </c>
    </row>
    <row r="60" spans="2:11" s="195" customFormat="1">
      <c r="B60" s="422"/>
      <c r="H60" s="422" t="str">
        <f>+IF(zászlók!$A$20=1,'G3'!B39,'G3'!A39)</f>
        <v xml:space="preserve">Központi költségvetésből finanszírozott ellátások </v>
      </c>
    </row>
    <row r="61" spans="2:11" s="195" customFormat="1">
      <c r="H61" s="422" t="str">
        <f>+IF(zászlók!$A$20=1,'G3'!B40,'G3'!A40)</f>
        <v>ebből:  Ny Alap</v>
      </c>
    </row>
    <row r="62" spans="2:11" s="195" customFormat="1">
      <c r="B62" s="420"/>
      <c r="H62" s="422" t="str">
        <f>+IF(zászlók!$A$20=1,'G3'!B41,'G3'!A41)</f>
        <v xml:space="preserve">             E Alap</v>
      </c>
    </row>
    <row r="63" spans="2:11" s="195" customFormat="1">
      <c r="B63" s="420"/>
      <c r="H63" s="422" t="str">
        <f>+IF(zászlók!$A$20=1,'G3'!B42,'G3'!A42)</f>
        <v>Egyéb forrásból finanszírozott ellátások</v>
      </c>
    </row>
    <row r="64" spans="2:11" s="195" customFormat="1">
      <c r="B64" s="420"/>
      <c r="H64" s="422" t="str">
        <f>+IF(zászlók!$A$20=1,'G3'!B43,'G3'!A43)</f>
        <v>ebből:  Ny Alap</v>
      </c>
    </row>
    <row r="65" spans="2:27" s="195" customFormat="1">
      <c r="B65" s="420"/>
      <c r="H65" s="422" t="str">
        <f>+IF(zászlók!$A$20=1,'G3'!B44,'G3'!A44)</f>
        <v xml:space="preserve">             E Alap</v>
      </c>
    </row>
    <row r="66" spans="2:27" s="195" customFormat="1">
      <c r="B66" s="420"/>
      <c r="H66" s="422" t="str">
        <f>+IF(zászlók!$A$20=1,'G3'!B45,'G3'!A45)</f>
        <v>NEM A TB ALAPOKBÓL FIN. ELLÁTÁSOK KIADÁSAI</v>
      </c>
    </row>
    <row r="67" spans="2:27" s="195" customFormat="1">
      <c r="B67" s="420"/>
      <c r="H67" s="422" t="str">
        <f>+IF(zászlók!$A$20=1,'G3'!B46,'G3'!A46)</f>
        <v>ebből:  Ny Alap</v>
      </c>
    </row>
    <row r="68" spans="2:27" s="195" customFormat="1">
      <c r="B68" s="420"/>
      <c r="H68" s="422" t="str">
        <f>+IF(zászlók!$A$20=1,'G3'!B47,'G3'!A47)</f>
        <v xml:space="preserve">           E Alap</v>
      </c>
    </row>
    <row r="69" spans="2:27" s="195" customFormat="1">
      <c r="B69" s="420"/>
      <c r="H69" s="422" t="str">
        <f>+IF(zászlók!$A$20=1,'G3'!B48,'G3'!A48)</f>
        <v>Kiadások mindösszesen</v>
      </c>
    </row>
    <row r="70" spans="2:27" s="195" customFormat="1">
      <c r="B70" s="420"/>
      <c r="H70" s="422" t="str">
        <f>+IF(zászlók!$A$20=1,'G3'!B49,'G3'!A49)</f>
        <v>ebből:  Ny Alap</v>
      </c>
    </row>
    <row r="71" spans="2:27" s="195" customFormat="1">
      <c r="B71" s="420"/>
      <c r="H71" s="422" t="str">
        <f>+IF(zászlók!$A$20=1,'G3'!B50,'G3'!A50)</f>
        <v xml:space="preserve">           E Alap</v>
      </c>
    </row>
    <row r="72" spans="2:27" s="195" customFormat="1">
      <c r="B72" s="420"/>
      <c r="H72" s="422"/>
    </row>
    <row r="73" spans="2:27" s="195" customFormat="1">
      <c r="B73" s="420"/>
      <c r="H73" s="422"/>
    </row>
    <row r="74" spans="2:27" s="195" customFormat="1">
      <c r="B74" s="420"/>
      <c r="H74" s="422"/>
    </row>
    <row r="75" spans="2:27" s="195" customFormat="1">
      <c r="B75" s="420"/>
    </row>
    <row r="76" spans="2:27" s="195" customFormat="1">
      <c r="B76" s="420"/>
    </row>
    <row r="77" spans="2:27" s="195" customFormat="1">
      <c r="B77" s="420"/>
      <c r="C77" s="424">
        <f>+C78</f>
        <v>42370</v>
      </c>
      <c r="D77" s="425" t="s">
        <v>38</v>
      </c>
      <c r="E77" s="425" t="s">
        <v>39</v>
      </c>
      <c r="F77" s="425" t="s">
        <v>40</v>
      </c>
      <c r="G77" s="425" t="s">
        <v>41</v>
      </c>
      <c r="H77" s="425" t="s">
        <v>42</v>
      </c>
      <c r="I77" s="425" t="s">
        <v>43</v>
      </c>
      <c r="J77" s="425" t="s">
        <v>44</v>
      </c>
      <c r="K77" s="425" t="s">
        <v>45</v>
      </c>
      <c r="L77" s="425" t="s">
        <v>46</v>
      </c>
      <c r="M77" s="425" t="s">
        <v>32</v>
      </c>
      <c r="N77" s="425" t="s">
        <v>47</v>
      </c>
      <c r="O77" s="425"/>
      <c r="P77" s="425"/>
      <c r="Q77" s="425"/>
      <c r="R77" s="425"/>
      <c r="S77" s="425"/>
      <c r="T77" s="425"/>
      <c r="U77" s="425"/>
      <c r="V77" s="425"/>
      <c r="W77" s="425"/>
      <c r="X77" s="425"/>
      <c r="Y77" s="425"/>
      <c r="Z77" s="425"/>
      <c r="AA77" s="425"/>
    </row>
    <row r="78" spans="2:27" s="195" customFormat="1">
      <c r="B78" s="421"/>
      <c r="C78" s="424">
        <f>+IF(zászlók!$A$20=1,ábra!C$98,ábra!C$99)</f>
        <v>42370</v>
      </c>
      <c r="D78" s="424" t="str">
        <f>+IF(zászlók!$A$20=1,ábra!D$98,ábra!D$99)</f>
        <v>febr.</v>
      </c>
      <c r="E78" s="424" t="str">
        <f>+IF(zászlók!$A$20=1,ábra!E$98,ábra!E$99)</f>
        <v>márc.</v>
      </c>
      <c r="F78" s="424" t="str">
        <f>+IF(zászlók!$A$20=1,ábra!F$98,ábra!F$99)</f>
        <v>ápr.</v>
      </c>
      <c r="G78" s="424" t="str">
        <f>+IF(zászlók!$A$20=1,ábra!G$98,ábra!G$99)</f>
        <v>máj.</v>
      </c>
      <c r="H78" s="424" t="str">
        <f>+IF(zászlók!$A$20=1,ábra!H$98,ábra!H$99)</f>
        <v>jún.</v>
      </c>
      <c r="I78" s="424" t="str">
        <f>+IF(zászlók!$A$20=1,ábra!I$98,ábra!I$99)</f>
        <v>júl.</v>
      </c>
      <c r="J78" s="424" t="str">
        <f>+IF(zászlók!$A$20=1,ábra!J$98,ábra!J$99)</f>
        <v>aug.</v>
      </c>
      <c r="K78" s="424" t="str">
        <f>+IF(zászlók!$A$20=1,ábra!K$98,ábra!K$99)</f>
        <v>szept.</v>
      </c>
      <c r="L78" s="424" t="str">
        <f>+IF(zászlók!$A$20=1,ábra!L$98,ábra!L$99)</f>
        <v>okt.</v>
      </c>
      <c r="M78" s="424" t="str">
        <f>+IF(zászlók!$A$20=1,ábra!M$98,ábra!M$99)</f>
        <v>nov.</v>
      </c>
      <c r="N78" s="424" t="str">
        <f>+IF(zászlók!$A$20=1,ábra!N$98,ábra!N$99)</f>
        <v>dec.</v>
      </c>
      <c r="O78" s="426"/>
      <c r="P78" s="426"/>
      <c r="Q78" s="426"/>
      <c r="R78" s="426"/>
      <c r="S78" s="426"/>
      <c r="T78" s="426"/>
      <c r="U78" s="426"/>
      <c r="V78" s="426"/>
      <c r="W78" s="426"/>
      <c r="X78" s="426"/>
      <c r="Y78" s="426"/>
      <c r="Z78" s="426"/>
      <c r="AA78" s="426"/>
    </row>
    <row r="79" spans="2:27" s="195" customFormat="1">
      <c r="B79" s="427" t="str">
        <f>+INDEX($B$85:$B$87,$E$29,1)</f>
        <v>havi teljesítés, millió Ft</v>
      </c>
      <c r="C79" s="427">
        <f t="shared" ref="C79:N79" si="0">+INDEX($C$85:$N$87,$E$29,C81)</f>
        <v>467265.13999999996</v>
      </c>
      <c r="D79" s="427">
        <f t="shared" si="0"/>
        <v>392435.42400000006</v>
      </c>
      <c r="E79" s="427">
        <f t="shared" si="0"/>
        <v>404181.97999999975</v>
      </c>
      <c r="F79" s="427">
        <f t="shared" si="0"/>
        <v>423784.41000000015</v>
      </c>
      <c r="G79" s="427">
        <f t="shared" si="0"/>
        <v>420919.33799999999</v>
      </c>
      <c r="H79" s="427">
        <f t="shared" si="0"/>
        <v>415641.26899999985</v>
      </c>
      <c r="I79" s="427">
        <f t="shared" si="0"/>
        <v>469715.12800000003</v>
      </c>
      <c r="J79" s="427">
        <f t="shared" si="0"/>
        <v>453822.13500000024</v>
      </c>
      <c r="K79" s="427">
        <f t="shared" si="0"/>
        <v>451778.82100000046</v>
      </c>
      <c r="L79" s="427">
        <f t="shared" si="0"/>
        <v>456995.56500000041</v>
      </c>
      <c r="M79" s="427">
        <f t="shared" si="0"/>
        <v>460699.31199999899</v>
      </c>
      <c r="N79" s="427">
        <f t="shared" si="0"/>
        <v>509023.77099999972</v>
      </c>
      <c r="O79" s="427"/>
      <c r="P79" s="427"/>
      <c r="Q79" s="427"/>
      <c r="R79" s="427"/>
      <c r="S79" s="427"/>
      <c r="T79" s="427"/>
      <c r="U79" s="427"/>
      <c r="V79" s="427"/>
      <c r="W79" s="427"/>
      <c r="X79" s="427"/>
      <c r="Y79" s="427"/>
      <c r="Z79" s="427"/>
      <c r="AA79" s="427"/>
    </row>
    <row r="80" spans="2:27" s="195" customFormat="1">
      <c r="B80" s="427" t="str">
        <f>+INDEX($B$91:$B$93,$E$29,1)</f>
        <v>havi teljesítés, millió Ft</v>
      </c>
      <c r="C80" s="427">
        <f t="shared" ref="C80:N80" si="1">+INDEX($C$91:$N$93,$E$29,C82)</f>
        <v>441757.62599999993</v>
      </c>
      <c r="D80" s="427">
        <f t="shared" si="1"/>
        <v>430161.23300000024</v>
      </c>
      <c r="E80" s="427">
        <f t="shared" si="1"/>
        <v>437876.0819999997</v>
      </c>
      <c r="F80" s="427">
        <f t="shared" si="1"/>
        <v>438951.4430000002</v>
      </c>
      <c r="G80" s="427">
        <f t="shared" si="1"/>
        <v>445735.57700000005</v>
      </c>
      <c r="H80" s="427">
        <f t="shared" si="1"/>
        <v>440280.04300000053</v>
      </c>
      <c r="I80" s="427">
        <f t="shared" si="1"/>
        <v>440996.1799999997</v>
      </c>
      <c r="J80" s="427">
        <f t="shared" si="1"/>
        <v>443752.41100000031</v>
      </c>
      <c r="K80" s="427">
        <f t="shared" si="1"/>
        <v>441990.10399999935</v>
      </c>
      <c r="L80" s="427">
        <f t="shared" si="1"/>
        <v>444048.81199999992</v>
      </c>
      <c r="M80" s="427">
        <f t="shared" si="1"/>
        <v>505011.19600000046</v>
      </c>
      <c r="N80" s="427">
        <f t="shared" si="1"/>
        <v>557857.24199999869</v>
      </c>
      <c r="O80" s="427"/>
      <c r="P80" s="427"/>
      <c r="Q80" s="427"/>
      <c r="R80" s="427"/>
      <c r="S80" s="427"/>
      <c r="T80" s="427"/>
      <c r="U80" s="427"/>
      <c r="V80" s="427"/>
      <c r="W80" s="427"/>
      <c r="X80" s="427"/>
      <c r="Y80" s="427"/>
      <c r="Z80" s="427"/>
      <c r="AA80" s="427"/>
    </row>
    <row r="81" spans="2:27" s="195" customFormat="1">
      <c r="B81" s="421"/>
      <c r="C81" s="421">
        <v>1</v>
      </c>
      <c r="D81" s="421">
        <v>2</v>
      </c>
      <c r="E81" s="421">
        <v>3</v>
      </c>
      <c r="F81" s="421">
        <v>4</v>
      </c>
      <c r="G81" s="421">
        <v>5</v>
      </c>
      <c r="H81" s="421">
        <v>6</v>
      </c>
      <c r="I81" s="421">
        <v>7</v>
      </c>
      <c r="J81" s="421">
        <v>8</v>
      </c>
      <c r="K81" s="421">
        <v>9</v>
      </c>
      <c r="L81" s="421">
        <v>10</v>
      </c>
      <c r="M81" s="421">
        <v>11</v>
      </c>
      <c r="N81" s="421">
        <v>12</v>
      </c>
      <c r="O81" s="421"/>
      <c r="P81" s="421"/>
      <c r="Q81" s="421"/>
      <c r="R81" s="421"/>
      <c r="S81" s="421"/>
      <c r="T81" s="421"/>
      <c r="U81" s="421"/>
      <c r="V81" s="421"/>
      <c r="W81" s="421"/>
      <c r="X81" s="421"/>
      <c r="Y81" s="421"/>
      <c r="Z81" s="421"/>
      <c r="AA81" s="421"/>
    </row>
    <row r="82" spans="2:27" s="195" customFormat="1">
      <c r="B82" s="421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1"/>
      <c r="O82" s="421"/>
      <c r="P82" s="421"/>
      <c r="Q82" s="421"/>
      <c r="R82" s="421"/>
      <c r="S82" s="421"/>
      <c r="T82" s="421"/>
      <c r="U82" s="421"/>
      <c r="V82" s="421"/>
      <c r="W82" s="421"/>
      <c r="X82" s="421"/>
      <c r="Y82" s="421"/>
      <c r="Z82" s="421"/>
      <c r="AA82" s="421"/>
    </row>
    <row r="83" spans="2:27" s="195" customFormat="1">
      <c r="B83" s="423" t="str">
        <f>+IF(zászlók!$A$20=1,"Bevételek","Revenues")</f>
        <v>Bevételek</v>
      </c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1"/>
      <c r="O83" s="421"/>
      <c r="P83" s="421"/>
      <c r="Q83" s="421"/>
      <c r="R83" s="421"/>
      <c r="S83" s="421"/>
      <c r="T83" s="421"/>
      <c r="U83" s="421"/>
      <c r="V83" s="421"/>
      <c r="W83" s="421"/>
      <c r="X83" s="421"/>
      <c r="Y83" s="421"/>
      <c r="Z83" s="421"/>
      <c r="AA83" s="421"/>
    </row>
    <row r="84" spans="2:27" s="195" customFormat="1">
      <c r="B84" s="421"/>
      <c r="C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N84" s="421"/>
      <c r="O84" s="421"/>
      <c r="P84" s="421"/>
      <c r="Q84" s="421"/>
      <c r="R84" s="421"/>
      <c r="S84" s="421"/>
      <c r="T84" s="421"/>
      <c r="U84" s="421"/>
      <c r="V84" s="421"/>
      <c r="W84" s="421"/>
      <c r="X84" s="421"/>
      <c r="Y84" s="421"/>
      <c r="Z84" s="421"/>
      <c r="AA84" s="421"/>
    </row>
    <row r="85" spans="2:27" s="195" customFormat="1">
      <c r="B85" s="423" t="str">
        <f>+E30</f>
        <v>havi teljesítés, millió Ft</v>
      </c>
      <c r="C85" s="427">
        <f>+INDEX('G2'!$F$9:$Q$38,$B$29,C$81)</f>
        <v>467265.13999999996</v>
      </c>
      <c r="D85" s="427">
        <f>+INDEX('G2'!$F$9:$Q$38,$B$29,D$81)</f>
        <v>392435.42400000006</v>
      </c>
      <c r="E85" s="427">
        <f>+INDEX('G2'!$F$9:$Q$38,$B$29,E$81)</f>
        <v>404181.97999999975</v>
      </c>
      <c r="F85" s="427">
        <f>+INDEX('G2'!$F$9:$Q$38,$B$29,F$81)</f>
        <v>423784.41000000015</v>
      </c>
      <c r="G85" s="427">
        <f>+INDEX('G2'!$F$9:$Q$38,$B$29,G$81)</f>
        <v>420919.33799999999</v>
      </c>
      <c r="H85" s="427">
        <f>+INDEX('G2'!$F$9:$Q$38,$B$29,H$81)</f>
        <v>415641.26899999985</v>
      </c>
      <c r="I85" s="427">
        <f>+INDEX('G2'!$F$9:$Q$38,$B$29,I$81)</f>
        <v>469715.12800000003</v>
      </c>
      <c r="J85" s="427">
        <f>+INDEX('G2'!$F$9:$Q$38,$B$29,J$81)</f>
        <v>453822.13500000024</v>
      </c>
      <c r="K85" s="427">
        <f>+INDEX('G2'!$F$9:$Q$38,$B$29,K$81)</f>
        <v>451778.82100000046</v>
      </c>
      <c r="L85" s="427">
        <f>+INDEX('G2'!$F$9:$Q$38,$B$29,L$81)</f>
        <v>456995.56500000041</v>
      </c>
      <c r="M85" s="427">
        <f>+INDEX('G2'!$F$9:$Q$38,$B$29,M$81)</f>
        <v>460699.31199999899</v>
      </c>
      <c r="N85" s="427">
        <f>+INDEX('G2'!$F$9:$Q$38,$B$29,N$81)</f>
        <v>509023.77099999972</v>
      </c>
      <c r="O85" s="427"/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</row>
    <row r="86" spans="2:27" s="195" customFormat="1">
      <c r="B86" s="423" t="str">
        <f>+E31</f>
        <v>halmozott teljesítés, millió Ft</v>
      </c>
      <c r="C86" s="427">
        <f>+INDEX(G2_kum!$F$9:$Q$37,$B$29,C$81)</f>
        <v>467265.13999999996</v>
      </c>
      <c r="D86" s="427">
        <f>+INDEX(G2_kum!$F$9:$Q$37,$B$29,D$81)</f>
        <v>859700.56400000001</v>
      </c>
      <c r="E86" s="427">
        <f>+INDEX(G2_kum!$F$9:$Q$37,$B$29,E$81)</f>
        <v>1263882.5439999998</v>
      </c>
      <c r="F86" s="427">
        <f>+INDEX(G2_kum!$F$9:$Q$37,$B$29,F$81)</f>
        <v>1687666.9539999999</v>
      </c>
      <c r="G86" s="427">
        <f>+INDEX(G2_kum!$F$9:$Q$37,$B$29,G$81)</f>
        <v>2108586.2919999999</v>
      </c>
      <c r="H86" s="427">
        <f>+INDEX(G2_kum!$F$9:$Q$37,$B$29,H$81)</f>
        <v>2524227.5609999998</v>
      </c>
      <c r="I86" s="427">
        <f>+INDEX(G2_kum!$F$9:$Q$37,$B$29,I$81)</f>
        <v>2993942.6889999998</v>
      </c>
      <c r="J86" s="427">
        <f>+INDEX(G2_kum!$F$9:$Q$37,$B$29,J$81)</f>
        <v>3447764.824</v>
      </c>
      <c r="K86" s="427">
        <f>+INDEX(G2_kum!$F$9:$Q$37,$B$29,K$81)</f>
        <v>3899543.6450000005</v>
      </c>
      <c r="L86" s="427">
        <f>+INDEX(G2_kum!$F$9:$Q$37,$B$29,L$81)</f>
        <v>4356539.2100000009</v>
      </c>
      <c r="M86" s="427">
        <f>+INDEX(G2_kum!$F$9:$Q$37,$B$29,M$81)</f>
        <v>4817238.5219999999</v>
      </c>
      <c r="N86" s="427">
        <f>+INDEX(G2_kum!$F$9:$Q$37,$B$29,N$81)</f>
        <v>5326262.2929999996</v>
      </c>
      <c r="O86" s="427"/>
      <c r="P86" s="427"/>
      <c r="Q86" s="427"/>
      <c r="R86" s="427"/>
      <c r="S86" s="427"/>
      <c r="T86" s="427"/>
      <c r="U86" s="427"/>
      <c r="V86" s="427"/>
      <c r="W86" s="427"/>
      <c r="X86" s="427"/>
      <c r="Y86" s="427"/>
      <c r="Z86" s="427"/>
      <c r="AA86" s="427"/>
    </row>
    <row r="87" spans="2:27" s="195" customFormat="1">
      <c r="B87" s="423" t="str">
        <f>+E32</f>
        <v>teljesítési arány, %</v>
      </c>
      <c r="C87" s="428">
        <f>+INDEX(G2_telj.arány!$F$9:$Q$37,$B$29,C$81)</f>
        <v>8.8881158016266539</v>
      </c>
      <c r="D87" s="428">
        <f>+INDEX(G2_telj.arány!$F$9:$Q$37,$B$29,D$81)</f>
        <v>7.4647372435539632</v>
      </c>
      <c r="E87" s="428">
        <f>+INDEX(G2_telj.arány!$F$9:$Q$37,$B$29,E$81)</f>
        <v>7.6881751614741605</v>
      </c>
      <c r="F87" s="428">
        <f>+INDEX(G2_telj.arány!$F$9:$Q$37,$B$29,F$81)</f>
        <v>8.0610441236939483</v>
      </c>
      <c r="G87" s="428">
        <f>+INDEX(G2_telj.arány!$F$9:$Q$37,$B$29,G$81)</f>
        <v>8.0065459607965419</v>
      </c>
      <c r="H87" s="428">
        <f>+INDEX(G2_telj.arány!$F$9:$Q$37,$B$29,H$81)</f>
        <v>7.9061488105169868</v>
      </c>
      <c r="I87" s="428">
        <f>+INDEX(G2_telj.arány!$F$9:$Q$37,$B$29,I$81)</f>
        <v>8.9347184158439195</v>
      </c>
      <c r="J87" s="428">
        <f>+INDEX(G2_telj.arány!$F$9:$Q$37,$B$29,J$81)</f>
        <v>8.632408763087799</v>
      </c>
      <c r="K87" s="428">
        <f>+INDEX(G2_telj.arány!$F$9:$Q$37,$B$29,K$81)</f>
        <v>8.593541726160792</v>
      </c>
      <c r="L87" s="428">
        <f>+INDEX(G2_telj.arány!$F$9:$Q$37,$B$29,L$81)</f>
        <v>8.6927723787608144</v>
      </c>
      <c r="M87" s="428">
        <f>+INDEX(G2_telj.arány!$F$9:$Q$37,$B$29,M$81)</f>
        <v>8.7632234555004871</v>
      </c>
      <c r="N87" s="428">
        <f>+INDEX(G2_telj.arány!$F$9:$Q$37,$B$29,N$81)</f>
        <v>9.6824304557123284</v>
      </c>
      <c r="O87" s="427"/>
      <c r="P87" s="427"/>
      <c r="Q87" s="427"/>
      <c r="R87" s="427"/>
      <c r="S87" s="427"/>
      <c r="T87" s="427"/>
      <c r="U87" s="427"/>
      <c r="V87" s="427"/>
      <c r="W87" s="427"/>
      <c r="X87" s="427"/>
      <c r="Y87" s="427"/>
      <c r="Z87" s="427"/>
      <c r="AA87" s="428"/>
    </row>
    <row r="88" spans="2:27" s="195" customFormat="1">
      <c r="B88" s="421"/>
      <c r="C88" s="427"/>
      <c r="D88" s="427"/>
      <c r="E88" s="427"/>
      <c r="F88" s="427"/>
      <c r="G88" s="427"/>
      <c r="H88" s="427"/>
      <c r="I88" s="427"/>
      <c r="J88" s="427"/>
      <c r="K88" s="427"/>
      <c r="L88" s="427"/>
      <c r="M88" s="427"/>
      <c r="N88" s="427"/>
      <c r="O88" s="427"/>
      <c r="P88" s="421"/>
      <c r="Q88" s="421"/>
      <c r="R88" s="421"/>
      <c r="S88" s="421"/>
      <c r="T88" s="421"/>
      <c r="U88" s="421"/>
      <c r="V88" s="421"/>
      <c r="W88" s="421"/>
      <c r="X88" s="421"/>
      <c r="Y88" s="421"/>
      <c r="Z88" s="421"/>
      <c r="AA88" s="421"/>
    </row>
    <row r="89" spans="2:27" s="195" customFormat="1">
      <c r="B89" s="423" t="str">
        <f>+IF(zászlók!$A$20=1,"Kiadások","Expenditures")</f>
        <v>Kiadások</v>
      </c>
      <c r="C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N89" s="421"/>
      <c r="O89" s="421"/>
      <c r="P89" s="421"/>
      <c r="Q89" s="421"/>
      <c r="R89" s="421"/>
      <c r="S89" s="421"/>
      <c r="T89" s="421"/>
      <c r="U89" s="421"/>
      <c r="V89" s="421"/>
      <c r="W89" s="421"/>
      <c r="X89" s="421"/>
      <c r="Y89" s="421"/>
      <c r="Z89" s="421"/>
      <c r="AA89" s="421"/>
    </row>
    <row r="90" spans="2:27" s="195" customFormat="1">
      <c r="B90" s="421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1"/>
      <c r="P90" s="421"/>
      <c r="Q90" s="421"/>
      <c r="R90" s="421"/>
      <c r="S90" s="421"/>
      <c r="T90" s="421"/>
      <c r="U90" s="421"/>
      <c r="V90" s="421"/>
      <c r="W90" s="421"/>
      <c r="X90" s="421"/>
      <c r="Y90" s="421"/>
      <c r="Z90" s="421"/>
      <c r="AA90" s="421"/>
    </row>
    <row r="91" spans="2:27" s="195" customFormat="1">
      <c r="B91" s="423" t="str">
        <f>+E30</f>
        <v>havi teljesítés, millió Ft</v>
      </c>
      <c r="C91" s="427">
        <f>+INDEX('G3'!$F$9:$Q$50,$H$29,C$81)</f>
        <v>441757.62599999993</v>
      </c>
      <c r="D91" s="427">
        <f>+INDEX('G3'!$F$9:$Q$50,$H$29,D$81)</f>
        <v>430161.23300000024</v>
      </c>
      <c r="E91" s="427">
        <f>+INDEX('G3'!$F$9:$Q$50,$H$29,E$81)</f>
        <v>437876.0819999997</v>
      </c>
      <c r="F91" s="427">
        <f>+INDEX('G3'!$F$9:$Q$50,$H$29,F$81)</f>
        <v>438951.4430000002</v>
      </c>
      <c r="G91" s="427">
        <f>+INDEX('G3'!$F$9:$Q$50,$H$29,G$81)</f>
        <v>445735.57700000005</v>
      </c>
      <c r="H91" s="427">
        <f>+INDEX('G3'!$F$9:$Q$50,$H$29,H$81)</f>
        <v>440280.04300000053</v>
      </c>
      <c r="I91" s="427">
        <f>+INDEX('G3'!$F$9:$Q$50,$H$29,I$81)</f>
        <v>440996.1799999997</v>
      </c>
      <c r="J91" s="427">
        <f>+INDEX('G3'!$F$9:$Q$50,$H$29,J$81)</f>
        <v>443752.41100000031</v>
      </c>
      <c r="K91" s="427">
        <f>+INDEX('G3'!$F$9:$Q$50,$H$29,K$81)</f>
        <v>441990.10399999935</v>
      </c>
      <c r="L91" s="427">
        <f>+INDEX('G3'!$F$9:$Q$50,$H$29,L$81)</f>
        <v>444048.81199999992</v>
      </c>
      <c r="M91" s="427">
        <f>+INDEX('G3'!$F$9:$Q$50,$H$29,M$81)</f>
        <v>505011.19600000046</v>
      </c>
      <c r="N91" s="427">
        <f>+INDEX('G3'!$F$9:$Q$50,$H$29,N$81)</f>
        <v>557857.24199999869</v>
      </c>
      <c r="O91" s="427"/>
      <c r="P91" s="427"/>
      <c r="Q91" s="427"/>
      <c r="R91" s="427"/>
      <c r="S91" s="427"/>
      <c r="T91" s="427"/>
      <c r="U91" s="427"/>
      <c r="V91" s="427"/>
      <c r="W91" s="427"/>
      <c r="X91" s="427"/>
      <c r="Y91" s="427"/>
      <c r="Z91" s="427"/>
      <c r="AA91" s="421"/>
    </row>
    <row r="92" spans="2:27" s="195" customFormat="1">
      <c r="B92" s="423" t="str">
        <f>+E31</f>
        <v>halmozott teljesítés, millió Ft</v>
      </c>
      <c r="C92" s="427">
        <f>+INDEX(G3_kum!$F$9:$Q$53,$H$29,C$81)</f>
        <v>441757.62599999993</v>
      </c>
      <c r="D92" s="427">
        <f>+INDEX(G3_kum!$F$9:$Q$53,$H$29,D$81)</f>
        <v>871918.85900000017</v>
      </c>
      <c r="E92" s="427">
        <f>+INDEX(G3_kum!$F$9:$Q$53,$H$29,E$81)</f>
        <v>1309794.9409999999</v>
      </c>
      <c r="F92" s="427">
        <f>+INDEX(G3_kum!$F$9:$Q$53,$H$29,F$81)</f>
        <v>1748746.3840000001</v>
      </c>
      <c r="G92" s="427">
        <f>+INDEX(G3_kum!$F$9:$Q$53,$H$29,G$81)</f>
        <v>2194481.9610000001</v>
      </c>
      <c r="H92" s="427">
        <f>+INDEX(G3_kum!$F$9:$Q$53,$H$29,H$81)</f>
        <v>2634762.0040000007</v>
      </c>
      <c r="I92" s="427">
        <f>+INDEX(G3_kum!$F$9:$Q$53,$H$29,I$81)</f>
        <v>3075758.1840000004</v>
      </c>
      <c r="J92" s="427">
        <f>+INDEX(G3_kum!$F$9:$Q$53,$H$29,J$81)</f>
        <v>3519510.5950000007</v>
      </c>
      <c r="K92" s="427">
        <f>+INDEX(G3_kum!$F$9:$Q$53,$H$29,K$81)</f>
        <v>3961500.699</v>
      </c>
      <c r="L92" s="427">
        <f>+INDEX(G3_kum!$F$9:$Q$53,$H$29,L$81)</f>
        <v>4405549.5109999999</v>
      </c>
      <c r="M92" s="427">
        <f>+INDEX(G3_kum!$F$9:$Q$53,$H$29,M$81)</f>
        <v>4910560.7070000004</v>
      </c>
      <c r="N92" s="427">
        <f>+INDEX(G3_kum!$F$9:$Q$53,$H$29,N$81)</f>
        <v>5468417.9489999991</v>
      </c>
      <c r="O92" s="427"/>
      <c r="P92" s="427"/>
      <c r="Q92" s="427"/>
      <c r="R92" s="427"/>
      <c r="S92" s="427"/>
      <c r="T92" s="427"/>
      <c r="U92" s="427"/>
      <c r="V92" s="427"/>
      <c r="W92" s="427"/>
      <c r="X92" s="427"/>
      <c r="Y92" s="427"/>
      <c r="Z92" s="427"/>
      <c r="AA92" s="421"/>
    </row>
    <row r="93" spans="2:27" s="195" customFormat="1">
      <c r="B93" s="423" t="str">
        <f>+E32</f>
        <v>teljesítési arány, %</v>
      </c>
      <c r="C93" s="428">
        <f>+INDEX(G3_telj.arány!$F$9:$Q$53,$H$29,C$81)</f>
        <v>8.0955207397701372</v>
      </c>
      <c r="D93" s="428">
        <f>+INDEX(G3_telj.arány!$F$9:$Q$53,$H$29,D$81)</f>
        <v>7.8830086414775264</v>
      </c>
      <c r="E93" s="428">
        <f>+INDEX(G3_telj.arány!$F$9:$Q$53,$H$29,E$81)</f>
        <v>8.0243887024154894</v>
      </c>
      <c r="F93" s="428">
        <f>+INDEX(G3_telj.arány!$F$9:$Q$53,$H$29,F$81)</f>
        <v>8.0440954528276354</v>
      </c>
      <c r="G93" s="428">
        <f>+INDEX(G3_telj.arány!$F$9:$Q$53,$H$29,G$81)</f>
        <v>8.1684195035422213</v>
      </c>
      <c r="H93" s="428">
        <f>+INDEX(G3_telj.arány!$F$9:$Q$53,$H$29,H$81)</f>
        <v>8.0684429869092806</v>
      </c>
      <c r="I93" s="428">
        <f>+INDEX(G3_telj.arány!$F$9:$Q$53,$H$29,I$81)</f>
        <v>8.081566703614536</v>
      </c>
      <c r="J93" s="428">
        <f>+INDEX(G3_telj.arány!$F$9:$Q$53,$H$29,J$81)</f>
        <v>8.1320765848499583</v>
      </c>
      <c r="K93" s="428">
        <f>+INDEX(G3_telj.arány!$F$9:$Q$53,$H$29,K$81)</f>
        <v>8.0997810634403304</v>
      </c>
      <c r="L93" s="428">
        <f>+INDEX(G3_telj.arány!$F$9:$Q$53,$H$29,L$81)</f>
        <v>8.1375083426772363</v>
      </c>
      <c r="M93" s="428">
        <f>+INDEX(G3_telj.arány!$F$9:$Q$53,$H$29,M$81)</f>
        <v>9.2546871189364062</v>
      </c>
      <c r="N93" s="428">
        <f>+INDEX(G3_telj.arány!$F$9:$Q$53,$H$29,N$81)</f>
        <v>10.223128264551926</v>
      </c>
      <c r="O93" s="427"/>
      <c r="P93" s="427"/>
      <c r="Q93" s="427"/>
      <c r="R93" s="427"/>
      <c r="S93" s="427"/>
      <c r="T93" s="427"/>
      <c r="U93" s="427"/>
      <c r="V93" s="427"/>
      <c r="W93" s="427"/>
      <c r="X93" s="427"/>
      <c r="Y93" s="427"/>
      <c r="Z93" s="427"/>
      <c r="AA93" s="421"/>
    </row>
    <row r="94" spans="2:27" s="195" customFormat="1">
      <c r="B94" s="421"/>
    </row>
    <row r="95" spans="2:27" s="195" customFormat="1"/>
    <row r="96" spans="2:27" s="195" customFormat="1"/>
    <row r="97" spans="3:14" s="195" customFormat="1"/>
    <row r="98" spans="3:14" s="195" customFormat="1">
      <c r="C98" s="429">
        <v>42370</v>
      </c>
      <c r="D98" s="195" t="s">
        <v>110</v>
      </c>
      <c r="E98" s="195" t="s">
        <v>111</v>
      </c>
      <c r="F98" s="195" t="s">
        <v>112</v>
      </c>
      <c r="G98" s="195" t="s">
        <v>113</v>
      </c>
      <c r="H98" s="195" t="s">
        <v>114</v>
      </c>
      <c r="I98" s="195" t="s">
        <v>115</v>
      </c>
      <c r="J98" s="195" t="s">
        <v>116</v>
      </c>
      <c r="K98" s="195" t="s">
        <v>117</v>
      </c>
      <c r="L98" s="195" t="s">
        <v>118</v>
      </c>
      <c r="M98" s="195" t="s">
        <v>119</v>
      </c>
      <c r="N98" s="195" t="s">
        <v>120</v>
      </c>
    </row>
    <row r="99" spans="3:14" s="195" customFormat="1">
      <c r="C99" s="429">
        <v>42370</v>
      </c>
      <c r="D99" s="195" t="s">
        <v>121</v>
      </c>
      <c r="E99" s="195" t="s">
        <v>86</v>
      </c>
      <c r="F99" s="195" t="s">
        <v>87</v>
      </c>
      <c r="G99" s="195" t="s">
        <v>88</v>
      </c>
      <c r="H99" s="195" t="s">
        <v>89</v>
      </c>
      <c r="I99" s="195" t="s">
        <v>90</v>
      </c>
      <c r="J99" s="195" t="s">
        <v>91</v>
      </c>
      <c r="K99" s="195" t="s">
        <v>122</v>
      </c>
      <c r="L99" s="195" t="s">
        <v>123</v>
      </c>
      <c r="M99" s="195" t="s">
        <v>124</v>
      </c>
      <c r="N99" s="195" t="s">
        <v>125</v>
      </c>
    </row>
    <row r="100" spans="3:14" s="195" customFormat="1"/>
    <row r="101" spans="3:14" s="195" customFormat="1"/>
    <row r="102" spans="3:14" s="195" customFormat="1"/>
    <row r="103" spans="3:14" s="195" customFormat="1"/>
    <row r="104" spans="3:14" s="195" customFormat="1"/>
    <row r="105" spans="3:14" s="195" customFormat="1"/>
    <row r="106" spans="3:14" s="195" customFormat="1"/>
    <row r="107" spans="3:14" s="195" customFormat="1"/>
    <row r="108" spans="3:14" s="195" customFormat="1"/>
    <row r="109" spans="3:14" s="195" customFormat="1"/>
    <row r="110" spans="3:14" s="195" customFormat="1"/>
    <row r="111" spans="3:14" s="195" customFormat="1"/>
    <row r="112" spans="3:14" s="195" customFormat="1"/>
    <row r="113" s="195" customFormat="1"/>
    <row r="114" s="195" customFormat="1"/>
    <row r="115" s="195" customFormat="1"/>
    <row r="116" s="195" customFormat="1"/>
    <row r="117" s="195" customFormat="1"/>
    <row r="118" s="195" customFormat="1"/>
    <row r="119" s="195" customFormat="1"/>
    <row r="120" s="195" customFormat="1"/>
    <row r="121" s="195" customFormat="1"/>
    <row r="122" s="195" customFormat="1"/>
    <row r="123" s="195" customFormat="1"/>
    <row r="124" s="195" customFormat="1"/>
    <row r="125" s="195" customFormat="1"/>
    <row r="126" s="195" customFormat="1"/>
    <row r="127" s="195" customFormat="1"/>
    <row r="128" s="195" customFormat="1"/>
    <row r="129" s="195" customFormat="1"/>
    <row r="130" s="195" customFormat="1"/>
    <row r="131" s="195" customFormat="1"/>
    <row r="132" s="195" customFormat="1"/>
    <row r="133" s="195" customFormat="1"/>
    <row r="134" s="195" customFormat="1"/>
    <row r="135" s="195" customFormat="1"/>
    <row r="136" s="195" customFormat="1"/>
    <row r="137" s="195" customFormat="1"/>
    <row r="138" s="195" customFormat="1"/>
    <row r="139" s="195" customFormat="1"/>
    <row r="140" s="195" customFormat="1"/>
    <row r="141" s="195" customFormat="1"/>
    <row r="142" s="195" customFormat="1"/>
    <row r="143" s="195" customFormat="1"/>
    <row r="144" s="195" customFormat="1"/>
    <row r="145" s="195" customFormat="1"/>
    <row r="146" s="195" customFormat="1"/>
    <row r="147" s="195" customFormat="1"/>
    <row r="148" s="195" customFormat="1"/>
    <row r="149" s="195" customFormat="1"/>
    <row r="150" s="195" customFormat="1"/>
    <row r="151" s="195" customFormat="1"/>
    <row r="152" s="195" customFormat="1"/>
    <row r="153" s="195" customFormat="1"/>
    <row r="154" s="195" customFormat="1"/>
    <row r="155" s="195" customFormat="1"/>
    <row r="156" s="195" customFormat="1"/>
    <row r="157" s="195" customFormat="1"/>
    <row r="158" s="195" customFormat="1"/>
    <row r="159" s="195" customFormat="1"/>
    <row r="160" s="195" customFormat="1"/>
    <row r="161" s="195" customFormat="1"/>
    <row r="162" s="195" customFormat="1"/>
    <row r="163" s="195" customFormat="1"/>
    <row r="164" s="195" customFormat="1"/>
    <row r="165" s="195" customFormat="1"/>
    <row r="166" s="195" customFormat="1"/>
    <row r="167" s="195" customFormat="1"/>
    <row r="168" s="195" customFormat="1"/>
    <row r="169" s="195" customFormat="1"/>
    <row r="170" s="195" customFormat="1"/>
    <row r="171" s="195" customFormat="1"/>
    <row r="172" s="195" customFormat="1"/>
    <row r="173" s="195" customFormat="1"/>
    <row r="174" s="195" customFormat="1"/>
    <row r="175" s="195" customFormat="1"/>
    <row r="176" s="195" customFormat="1"/>
    <row r="177" s="195" customFormat="1"/>
    <row r="178" s="195" customFormat="1"/>
    <row r="179" s="195" customFormat="1"/>
    <row r="180" s="195" customFormat="1"/>
    <row r="181" s="195" customFormat="1"/>
    <row r="182" s="195" customFormat="1"/>
    <row r="183" s="195" customFormat="1"/>
    <row r="184" s="195" customFormat="1"/>
    <row r="185" s="195" customFormat="1"/>
    <row r="186" s="195" customFormat="1"/>
    <row r="187" s="195" customFormat="1"/>
    <row r="188" s="195" customFormat="1"/>
    <row r="189" s="195" customFormat="1"/>
    <row r="190" s="195" customFormat="1"/>
    <row r="191" s="195" customFormat="1"/>
    <row r="192" s="195" customFormat="1"/>
    <row r="193" s="195" customFormat="1"/>
    <row r="194" s="195" customFormat="1"/>
    <row r="195" s="195" customFormat="1"/>
    <row r="196" s="195" customFormat="1"/>
    <row r="197" s="195" customFormat="1"/>
    <row r="198" s="195" customFormat="1"/>
    <row r="199" s="195" customFormat="1"/>
    <row r="200" s="195" customFormat="1"/>
    <row r="201" s="195" customFormat="1"/>
    <row r="202" s="195" customFormat="1"/>
    <row r="203" s="195" customFormat="1"/>
    <row r="204" s="195" customFormat="1"/>
    <row r="205" s="195" customFormat="1"/>
    <row r="206" s="195" customFormat="1"/>
    <row r="207" s="195" customFormat="1"/>
    <row r="208" s="195" customFormat="1"/>
    <row r="209" s="195" customFormat="1"/>
    <row r="210" s="195" customFormat="1"/>
    <row r="211" s="195" customFormat="1"/>
    <row r="212" s="195" customFormat="1"/>
    <row r="213" s="195" customFormat="1"/>
    <row r="214" s="195" customFormat="1"/>
    <row r="215" s="195" customFormat="1"/>
    <row r="216" s="195" customFormat="1"/>
    <row r="217" s="195" customFormat="1"/>
    <row r="218" s="195" customFormat="1"/>
    <row r="219" s="195" customFormat="1"/>
    <row r="220" s="195" customFormat="1"/>
    <row r="221" s="195" customFormat="1"/>
    <row r="222" s="195" customFormat="1"/>
    <row r="223" s="195" customFormat="1"/>
    <row r="224" s="195" customFormat="1"/>
    <row r="225" s="195" customFormat="1"/>
    <row r="226" s="195" customFormat="1"/>
    <row r="227" s="195" customFormat="1"/>
    <row r="228" s="195" customFormat="1"/>
    <row r="229" s="195" customFormat="1"/>
    <row r="230" s="195" customFormat="1"/>
    <row r="231" s="195" customFormat="1"/>
    <row r="232" s="195" customFormat="1"/>
    <row r="233" s="195" customFormat="1"/>
    <row r="234" s="195" customFormat="1"/>
    <row r="235" s="195" customFormat="1"/>
    <row r="236" s="195" customFormat="1"/>
    <row r="237" s="195" customFormat="1"/>
    <row r="238" s="195" customFormat="1"/>
    <row r="239" s="195" customFormat="1"/>
    <row r="240" s="195" customFormat="1"/>
    <row r="241" s="195" customFormat="1"/>
    <row r="242" s="195" customFormat="1"/>
    <row r="243" s="195" customFormat="1"/>
    <row r="244" s="195" customFormat="1"/>
    <row r="245" s="195" customFormat="1"/>
    <row r="246" s="195" customFormat="1"/>
    <row r="247" s="195" customFormat="1"/>
    <row r="248" s="195" customFormat="1"/>
    <row r="249" s="195" customFormat="1"/>
    <row r="250" s="195" customFormat="1"/>
    <row r="251" s="195" customFormat="1"/>
    <row r="252" s="195" customFormat="1"/>
    <row r="253" s="195" customFormat="1"/>
    <row r="254" s="195" customFormat="1"/>
    <row r="255" s="195" customFormat="1"/>
    <row r="256" s="195" customFormat="1"/>
    <row r="257" s="195" customFormat="1"/>
    <row r="258" s="195" customFormat="1"/>
    <row r="259" s="195" customFormat="1"/>
    <row r="260" s="195" customFormat="1"/>
    <row r="261" s="195" customFormat="1"/>
    <row r="262" s="195" customFormat="1"/>
    <row r="263" s="195" customFormat="1"/>
    <row r="264" s="195" customFormat="1"/>
    <row r="265" s="195" customFormat="1"/>
    <row r="266" s="195" customFormat="1"/>
    <row r="267" s="195" customFormat="1"/>
    <row r="268" s="195" customFormat="1"/>
    <row r="269" s="195" customFormat="1"/>
    <row r="270" s="195" customFormat="1"/>
    <row r="271" s="195" customFormat="1"/>
    <row r="272" s="195" customFormat="1"/>
    <row r="273" s="195" customFormat="1"/>
    <row r="274" s="195" customFormat="1"/>
    <row r="275" s="195" customFormat="1"/>
    <row r="276" s="195" customFormat="1"/>
    <row r="277" s="195" customFormat="1"/>
    <row r="278" s="195" customFormat="1"/>
    <row r="279" s="195" customFormat="1"/>
    <row r="280" s="195" customFormat="1"/>
    <row r="281" s="195" customFormat="1"/>
    <row r="282" s="195" customFormat="1"/>
    <row r="283" s="195" customFormat="1"/>
    <row r="284" s="195" customFormat="1"/>
    <row r="285" s="195" customFormat="1"/>
    <row r="286" s="195" customFormat="1"/>
    <row r="287" s="195" customFormat="1"/>
    <row r="288" s="195" customFormat="1"/>
    <row r="289" s="195" customFormat="1"/>
    <row r="290" s="195" customFormat="1"/>
    <row r="291" s="195" customFormat="1"/>
    <row r="292" s="195" customFormat="1"/>
    <row r="293" s="195" customFormat="1"/>
    <row r="294" s="195" customFormat="1"/>
    <row r="295" s="195" customFormat="1"/>
    <row r="296" s="195" customFormat="1"/>
    <row r="297" s="195" customFormat="1"/>
    <row r="298" s="195" customFormat="1"/>
    <row r="299" s="195" customFormat="1"/>
    <row r="300" s="195" customFormat="1"/>
    <row r="301" s="195" customFormat="1"/>
    <row r="302" s="195" customFormat="1"/>
    <row r="303" s="195" customFormat="1"/>
    <row r="304" s="195" customFormat="1"/>
    <row r="305" s="195" customFormat="1"/>
    <row r="306" s="195" customFormat="1"/>
    <row r="307" s="195" customFormat="1"/>
    <row r="308" s="195" customFormat="1"/>
    <row r="309" s="195" customFormat="1"/>
    <row r="310" s="195" customFormat="1"/>
    <row r="311" s="195" customFormat="1"/>
    <row r="312" s="195" customFormat="1"/>
    <row r="313" s="195" customFormat="1"/>
    <row r="314" s="195" customFormat="1"/>
    <row r="315" s="195" customFormat="1"/>
    <row r="316" s="195" customFormat="1"/>
    <row r="317" s="195" customFormat="1"/>
    <row r="318" s="195" customFormat="1"/>
    <row r="319" s="195" customFormat="1"/>
    <row r="320" s="195" customFormat="1"/>
    <row r="321" s="195" customFormat="1"/>
    <row r="322" s="195" customFormat="1"/>
    <row r="323" s="195" customFormat="1"/>
    <row r="324" s="195" customFormat="1"/>
    <row r="325" s="195" customFormat="1"/>
    <row r="326" s="195" customFormat="1"/>
    <row r="327" s="195" customFormat="1"/>
    <row r="328" s="195" customFormat="1"/>
    <row r="329" s="195" customFormat="1"/>
    <row r="330" s="195" customFormat="1"/>
    <row r="331" s="195" customFormat="1"/>
    <row r="332" s="195" customFormat="1"/>
    <row r="333" s="195" customFormat="1"/>
    <row r="334" s="195" customFormat="1"/>
    <row r="335" s="195" customFormat="1"/>
    <row r="336" s="195" customFormat="1"/>
    <row r="337" s="195" customFormat="1"/>
    <row r="338" s="195" customFormat="1"/>
    <row r="339" s="195" customFormat="1"/>
    <row r="340" s="195" customFormat="1"/>
    <row r="341" s="195" customFormat="1"/>
    <row r="342" s="195" customFormat="1"/>
    <row r="343" s="195" customFormat="1"/>
    <row r="344" s="195" customFormat="1"/>
    <row r="345" s="195" customFormat="1"/>
    <row r="346" s="195" customFormat="1"/>
    <row r="347" s="195" customFormat="1"/>
    <row r="348" s="195" customFormat="1"/>
    <row r="349" s="195" customFormat="1"/>
    <row r="350" s="195" customFormat="1"/>
    <row r="351" s="195" customFormat="1"/>
    <row r="352" s="195" customFormat="1"/>
    <row r="353" s="195" customFormat="1"/>
    <row r="354" s="195" customFormat="1"/>
    <row r="355" s="195" customFormat="1"/>
    <row r="356" s="195" customFormat="1"/>
    <row r="357" s="195" customFormat="1"/>
    <row r="358" s="195" customFormat="1"/>
    <row r="359" s="195" customFormat="1"/>
    <row r="360" s="195" customFormat="1"/>
    <row r="361" s="195" customFormat="1"/>
    <row r="362" s="195" customFormat="1"/>
    <row r="363" s="195" customFormat="1"/>
    <row r="364" s="195" customFormat="1"/>
    <row r="365" s="195" customFormat="1"/>
    <row r="366" s="195" customFormat="1"/>
    <row r="367" s="195" customFormat="1"/>
    <row r="368" s="195" customFormat="1"/>
    <row r="369" s="195" customFormat="1"/>
    <row r="370" s="195" customFormat="1"/>
    <row r="371" s="195" customFormat="1"/>
    <row r="372" s="195" customFormat="1"/>
    <row r="373" s="195" customFormat="1"/>
    <row r="374" s="195" customFormat="1"/>
    <row r="375" s="195" customFormat="1"/>
    <row r="376" s="195" customFormat="1"/>
    <row r="377" s="195" customFormat="1"/>
    <row r="378" s="195" customFormat="1"/>
    <row r="379" s="195" customFormat="1"/>
    <row r="380" s="195" customFormat="1"/>
    <row r="381" s="195" customFormat="1"/>
    <row r="382" s="195" customFormat="1"/>
    <row r="383" s="195" customFormat="1"/>
    <row r="384" s="195" customFormat="1"/>
    <row r="385" s="195" customFormat="1"/>
    <row r="386" s="195" customFormat="1"/>
    <row r="387" s="195" customFormat="1"/>
    <row r="388" s="195" customFormat="1"/>
    <row r="389" s="195" customFormat="1"/>
    <row r="390" s="195" customFormat="1"/>
    <row r="391" s="195" customFormat="1"/>
    <row r="392" s="195" customFormat="1"/>
    <row r="393" s="195" customFormat="1"/>
    <row r="394" s="195" customFormat="1"/>
    <row r="395" s="195" customFormat="1"/>
    <row r="396" s="195" customFormat="1"/>
    <row r="397" s="195" customFormat="1"/>
    <row r="398" s="195" customFormat="1"/>
    <row r="399" s="195" customFormat="1"/>
    <row r="400" s="195" customFormat="1"/>
    <row r="401" s="195" customFormat="1"/>
    <row r="402" s="195" customFormat="1"/>
    <row r="403" s="195" customFormat="1"/>
    <row r="404" s="195" customFormat="1"/>
    <row r="405" s="195" customFormat="1"/>
    <row r="406" s="195" customFormat="1"/>
    <row r="407" s="195" customFormat="1"/>
    <row r="408" s="195" customFormat="1"/>
    <row r="409" s="195" customFormat="1"/>
    <row r="410" s="195" customFormat="1"/>
    <row r="411" s="195" customFormat="1"/>
    <row r="412" s="195" customFormat="1"/>
    <row r="413" s="195" customFormat="1"/>
    <row r="414" s="195" customFormat="1"/>
    <row r="415" s="195" customFormat="1"/>
    <row r="416" s="195" customFormat="1"/>
    <row r="417" s="195" customFormat="1"/>
    <row r="418" s="195" customFormat="1"/>
    <row r="419" s="195" customFormat="1"/>
    <row r="420" s="195" customFormat="1"/>
    <row r="421" s="195" customFormat="1"/>
    <row r="422" s="195" customFormat="1"/>
    <row r="423" s="195" customFormat="1"/>
    <row r="424" s="195" customFormat="1"/>
    <row r="425" s="195" customFormat="1"/>
    <row r="426" s="195" customFormat="1"/>
    <row r="427" s="195" customFormat="1"/>
    <row r="428" s="195" customFormat="1"/>
    <row r="429" s="195" customFormat="1"/>
    <row r="430" s="195" customFormat="1"/>
    <row r="431" s="195" customFormat="1"/>
    <row r="432" s="195" customFormat="1"/>
    <row r="433" s="195" customFormat="1"/>
    <row r="434" s="195" customFormat="1"/>
    <row r="435" s="195" customFormat="1"/>
    <row r="436" s="195" customFormat="1"/>
    <row r="437" s="195" customFormat="1"/>
    <row r="438" s="195" customFormat="1"/>
    <row r="439" s="195" customFormat="1"/>
    <row r="440" s="195" customFormat="1"/>
    <row r="441" s="195" customFormat="1"/>
    <row r="442" s="195" customFormat="1"/>
    <row r="443" s="195" customFormat="1"/>
    <row r="444" s="195" customFormat="1"/>
    <row r="445" s="195" customFormat="1"/>
    <row r="446" s="195" customFormat="1"/>
    <row r="447" s="195" customFormat="1"/>
    <row r="448" s="195" customFormat="1"/>
    <row r="449" s="195" customFormat="1"/>
    <row r="450" s="195" customFormat="1"/>
    <row r="451" s="195" customFormat="1"/>
    <row r="452" s="195" customFormat="1"/>
    <row r="453" s="195" customFormat="1"/>
    <row r="454" s="195" customFormat="1"/>
    <row r="455" s="195" customFormat="1"/>
    <row r="456" s="195" customFormat="1"/>
    <row r="457" s="195" customFormat="1"/>
    <row r="458" s="195" customFormat="1"/>
    <row r="459" s="195" customFormat="1"/>
    <row r="460" s="195" customFormat="1"/>
    <row r="461" s="195" customFormat="1"/>
    <row r="462" s="195" customFormat="1"/>
    <row r="463" s="195" customFormat="1"/>
    <row r="464" s="195" customFormat="1"/>
    <row r="465" s="195" customFormat="1"/>
    <row r="466" s="195" customFormat="1"/>
    <row r="467" s="195" customFormat="1"/>
    <row r="468" s="195" customFormat="1"/>
    <row r="469" s="195" customFormat="1"/>
    <row r="470" s="195" customFormat="1"/>
    <row r="471" s="195" customFormat="1"/>
    <row r="472" s="195" customFormat="1"/>
    <row r="473" s="195" customFormat="1"/>
    <row r="474" s="195" customFormat="1"/>
    <row r="475" s="195" customFormat="1"/>
    <row r="476" s="195" customFormat="1"/>
    <row r="477" s="195" customFormat="1"/>
    <row r="478" s="195" customFormat="1"/>
    <row r="479" s="195" customFormat="1"/>
    <row r="480" s="195" customFormat="1"/>
    <row r="481" s="195" customFormat="1"/>
    <row r="482" s="195" customFormat="1"/>
    <row r="483" s="195" customFormat="1"/>
    <row r="484" s="195" customFormat="1"/>
    <row r="485" s="195" customFormat="1"/>
    <row r="486" s="195" customFormat="1"/>
    <row r="487" s="195" customFormat="1"/>
    <row r="488" s="195" customFormat="1"/>
    <row r="489" s="195" customFormat="1"/>
    <row r="490" s="195" customFormat="1"/>
    <row r="491" s="195" customFormat="1"/>
    <row r="492" s="195" customFormat="1"/>
    <row r="493" s="195" customFormat="1"/>
    <row r="494" s="195" customFormat="1"/>
    <row r="495" s="195" customFormat="1"/>
    <row r="496" s="195" customFormat="1"/>
    <row r="497" s="195" customFormat="1"/>
    <row r="498" s="195" customFormat="1"/>
    <row r="499" s="195" customFormat="1"/>
    <row r="500" s="195" customFormat="1"/>
    <row r="501" s="195" customFormat="1"/>
    <row r="502" s="195" customFormat="1"/>
    <row r="503" s="195" customFormat="1"/>
    <row r="504" s="195" customFormat="1"/>
    <row r="505" s="195" customFormat="1"/>
    <row r="506" s="195" customFormat="1"/>
    <row r="507" s="195" customFormat="1"/>
    <row r="508" s="195" customFormat="1"/>
    <row r="509" s="195" customFormat="1"/>
    <row r="510" s="195" customFormat="1"/>
    <row r="511" s="195" customFormat="1"/>
    <row r="512" s="195" customFormat="1"/>
    <row r="513" s="195" customFormat="1"/>
    <row r="514" s="195" customFormat="1"/>
    <row r="515" s="195" customFormat="1"/>
    <row r="516" s="195" customFormat="1"/>
    <row r="517" s="195" customFormat="1"/>
    <row r="518" s="195" customFormat="1"/>
    <row r="519" s="195" customFormat="1"/>
    <row r="520" s="195" customFormat="1"/>
    <row r="521" s="195" customFormat="1"/>
    <row r="522" s="195" customFormat="1"/>
    <row r="523" s="195" customFormat="1"/>
    <row r="524" s="195" customFormat="1"/>
    <row r="525" s="195" customFormat="1"/>
    <row r="526" s="195" customFormat="1"/>
    <row r="527" s="195" customFormat="1"/>
    <row r="528" s="195" customFormat="1"/>
    <row r="529" s="195" customFormat="1"/>
    <row r="530" s="195" customFormat="1"/>
    <row r="531" s="195" customFormat="1"/>
    <row r="532" s="195" customFormat="1"/>
    <row r="533" s="195" customFormat="1"/>
    <row r="534" s="195" customFormat="1"/>
    <row r="535" s="195" customFormat="1"/>
    <row r="536" s="195" customFormat="1"/>
    <row r="537" s="195" customFormat="1"/>
    <row r="538" s="195" customFormat="1"/>
    <row r="539" s="195" customFormat="1"/>
    <row r="540" s="195" customFormat="1"/>
    <row r="541" s="195" customFormat="1"/>
    <row r="542" s="195" customFormat="1"/>
    <row r="543" s="195" customFormat="1"/>
    <row r="544" s="195" customFormat="1"/>
    <row r="545" s="195" customFormat="1"/>
    <row r="546" s="195" customFormat="1"/>
    <row r="547" s="195" customFormat="1"/>
    <row r="548" s="195" customFormat="1"/>
    <row r="549" s="195" customFormat="1"/>
    <row r="550" s="195" customFormat="1"/>
    <row r="551" s="195" customFormat="1"/>
    <row r="552" s="195" customFormat="1"/>
    <row r="553" s="195" customFormat="1"/>
    <row r="554" s="195" customFormat="1"/>
    <row r="555" s="195" customFormat="1"/>
    <row r="556" s="195" customFormat="1"/>
    <row r="557" s="195" customFormat="1"/>
    <row r="558" s="195" customFormat="1"/>
    <row r="559" s="195" customFormat="1"/>
    <row r="560" s="195" customFormat="1"/>
    <row r="561" spans="1:1" s="195" customFormat="1"/>
    <row r="562" spans="1:1" s="195" customFormat="1"/>
    <row r="563" spans="1:1" s="195" customFormat="1"/>
    <row r="564" spans="1:1" s="195" customFormat="1"/>
    <row r="565" spans="1:1" s="195" customFormat="1"/>
    <row r="566" spans="1:1" s="195" customFormat="1"/>
    <row r="567" spans="1:1" s="195" customFormat="1"/>
    <row r="568" spans="1:1" s="195" customFormat="1"/>
    <row r="569" spans="1:1" s="195" customFormat="1"/>
    <row r="570" spans="1:1" s="195" customFormat="1"/>
    <row r="571" spans="1:1" s="195" customFormat="1"/>
    <row r="572" spans="1:1" s="195" customFormat="1"/>
    <row r="573" spans="1:1" s="195" customFormat="1"/>
    <row r="574" spans="1:1" s="195" customFormat="1"/>
    <row r="575" spans="1:1" s="195" customFormat="1">
      <c r="A575" s="56"/>
    </row>
    <row r="576" spans="1:1" s="195" customFormat="1">
      <c r="A576" s="56"/>
    </row>
    <row r="577" spans="1:1" s="195" customFormat="1">
      <c r="A577" s="56"/>
    </row>
  </sheetData>
  <mergeCells count="1">
    <mergeCell ref="D19:D20"/>
  </mergeCells>
  <phoneticPr fontId="0" type="noConversion"/>
  <pageMargins left="0.75" right="0.75" top="1" bottom="1" header="0.5" footer="0.5"/>
  <pageSetup paperSize="9" scale="9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indexed="40"/>
    <pageSetUpPr fitToPage="1"/>
  </sheetPr>
  <dimension ref="A1:IV38"/>
  <sheetViews>
    <sheetView topLeftCell="B1" zoomScale="75" zoomScaleNormal="75" workbookViewId="0">
      <selection activeCell="V7" sqref="V7"/>
    </sheetView>
  </sheetViews>
  <sheetFormatPr defaultRowHeight="15.75" outlineLevelCol="1"/>
  <cols>
    <col min="1" max="1" width="60.5" style="23" hidden="1" customWidth="1"/>
    <col min="2" max="2" width="81.83203125" style="23" customWidth="1"/>
    <col min="3" max="3" width="15.83203125" style="23" customWidth="1"/>
    <col min="4" max="4" width="15" style="23" hidden="1" customWidth="1"/>
    <col min="5" max="5" width="16.1640625" style="23" hidden="1" customWidth="1"/>
    <col min="6" max="6" width="19.6640625" style="23" bestFit="1" customWidth="1"/>
    <col min="7" max="7" width="16.1640625" style="23" customWidth="1" outlineLevel="1"/>
    <col min="8" max="8" width="16.6640625" style="23" customWidth="1"/>
    <col min="9" max="9" width="16.83203125" style="23" customWidth="1"/>
    <col min="10" max="10" width="12.83203125" style="23" customWidth="1"/>
    <col min="11" max="11" width="70.83203125" style="23" hidden="1" customWidth="1"/>
    <col min="12" max="12" width="79.1640625" style="23" customWidth="1"/>
    <col min="13" max="13" width="16.33203125" style="23" customWidth="1"/>
    <col min="14" max="14" width="15.1640625" style="23" hidden="1" customWidth="1"/>
    <col min="15" max="15" width="12.33203125" style="23" hidden="1" customWidth="1"/>
    <col min="16" max="16" width="17" style="23" customWidth="1"/>
    <col min="17" max="17" width="20.1640625" style="23" customWidth="1" outlineLevel="1"/>
    <col min="18" max="18" width="17" style="23" customWidth="1"/>
    <col min="19" max="19" width="15" style="23" bestFit="1" customWidth="1"/>
    <col min="20" max="20" width="12.83203125" style="23" customWidth="1"/>
    <col min="21" max="21" width="9.33203125" style="23"/>
    <col min="22" max="22" width="12.5" style="52" bestFit="1" customWidth="1"/>
    <col min="23" max="23" width="10.6640625" style="52" bestFit="1" customWidth="1"/>
    <col min="24" max="24" width="11.33203125" style="52" bestFit="1" customWidth="1"/>
    <col min="25" max="25" width="94.83203125" style="52" bestFit="1" customWidth="1"/>
    <col min="26" max="26" width="29.33203125" style="33" customWidth="1"/>
    <col min="27" max="27" width="14.1640625" style="33" customWidth="1"/>
    <col min="28" max="28" width="12" style="33" bestFit="1" customWidth="1"/>
    <col min="29" max="16384" width="9.33203125" style="23"/>
  </cols>
  <sheetData>
    <row r="1" spans="1:28">
      <c r="B1" s="119" t="s">
        <v>8</v>
      </c>
      <c r="C1" s="120"/>
      <c r="F1" s="361"/>
      <c r="S1" s="25"/>
      <c r="T1" s="25" t="s">
        <v>247</v>
      </c>
    </row>
    <row r="2" spans="1:28" ht="18.75" customHeight="1">
      <c r="C2" s="240"/>
      <c r="D2" s="240"/>
      <c r="E2" s="345"/>
      <c r="F2" s="345"/>
      <c r="G2" s="240"/>
      <c r="H2" s="240"/>
      <c r="I2" s="240"/>
      <c r="J2" s="253" t="s">
        <v>107</v>
      </c>
      <c r="L2" s="240"/>
      <c r="M2" s="240"/>
      <c r="N2" s="240"/>
      <c r="O2" s="240"/>
      <c r="P2" s="240"/>
      <c r="S2" s="136"/>
      <c r="T2" s="136" t="s">
        <v>108</v>
      </c>
    </row>
    <row r="3" spans="1:28" ht="18.75" customHeight="1">
      <c r="Q3" s="240"/>
      <c r="R3" s="240"/>
      <c r="S3" s="122"/>
      <c r="T3" s="122" t="s">
        <v>33</v>
      </c>
    </row>
    <row r="4" spans="1:28" ht="18.75" hidden="1">
      <c r="A4" s="119" t="s">
        <v>94</v>
      </c>
      <c r="Q4" s="240"/>
      <c r="R4" s="240"/>
      <c r="S4" s="240"/>
      <c r="T4" s="25" t="s">
        <v>248</v>
      </c>
    </row>
    <row r="5" spans="1:28" ht="18.75" hidden="1">
      <c r="C5" s="240"/>
      <c r="D5" s="240"/>
      <c r="E5" s="240"/>
      <c r="F5" s="240"/>
      <c r="G5" s="240"/>
      <c r="H5" s="240"/>
      <c r="I5" s="240"/>
      <c r="J5" s="253" t="s">
        <v>106</v>
      </c>
      <c r="L5" s="240"/>
      <c r="M5" s="240"/>
      <c r="N5" s="240"/>
      <c r="O5" s="240"/>
      <c r="P5" s="240"/>
      <c r="Q5" s="240"/>
      <c r="R5" s="240"/>
      <c r="S5" s="240"/>
      <c r="T5" s="241" t="s">
        <v>35</v>
      </c>
    </row>
    <row r="6" spans="1:28" hidden="1">
      <c r="B6" s="121"/>
      <c r="C6" s="121"/>
      <c r="I6" s="68"/>
      <c r="T6" s="122" t="s">
        <v>34</v>
      </c>
    </row>
    <row r="7" spans="1:28">
      <c r="A7" s="123"/>
      <c r="B7" s="123"/>
      <c r="C7" s="124" t="s">
        <v>249</v>
      </c>
      <c r="D7" s="28"/>
      <c r="E7" s="125"/>
      <c r="F7" s="575" t="s">
        <v>250</v>
      </c>
      <c r="G7" s="576"/>
      <c r="H7" s="576"/>
      <c r="I7" s="576"/>
      <c r="J7" s="577"/>
      <c r="K7" s="123"/>
      <c r="L7" s="123"/>
      <c r="M7" s="124" t="s">
        <v>249</v>
      </c>
      <c r="N7" s="28"/>
      <c r="O7" s="125"/>
      <c r="P7" s="575" t="s">
        <v>250</v>
      </c>
      <c r="Q7" s="576"/>
      <c r="R7" s="576"/>
      <c r="S7" s="576"/>
      <c r="T7" s="577"/>
    </row>
    <row r="8" spans="1:28" ht="84" customHeight="1">
      <c r="A8" s="147"/>
      <c r="B8" s="388" t="s">
        <v>129</v>
      </c>
      <c r="C8" s="480" t="s">
        <v>109</v>
      </c>
      <c r="D8" s="238" t="s">
        <v>251</v>
      </c>
      <c r="E8" s="236" t="s">
        <v>211</v>
      </c>
      <c r="F8" s="234" t="s">
        <v>80</v>
      </c>
      <c r="G8" s="235" t="s">
        <v>82</v>
      </c>
      <c r="H8" s="238" t="s">
        <v>208</v>
      </c>
      <c r="I8" s="235" t="s">
        <v>252</v>
      </c>
      <c r="J8" s="236" t="s">
        <v>211</v>
      </c>
      <c r="K8" s="147"/>
      <c r="L8" s="388" t="s">
        <v>130</v>
      </c>
      <c r="M8" s="242" t="s">
        <v>109</v>
      </c>
      <c r="N8" s="243" t="s">
        <v>251</v>
      </c>
      <c r="O8" s="244" t="s">
        <v>211</v>
      </c>
      <c r="P8" s="242" t="s">
        <v>80</v>
      </c>
      <c r="Q8" s="479" t="s">
        <v>82</v>
      </c>
      <c r="R8" s="245" t="s">
        <v>208</v>
      </c>
      <c r="S8" s="243" t="s">
        <v>251</v>
      </c>
      <c r="T8" s="244" t="s">
        <v>211</v>
      </c>
    </row>
    <row r="9" spans="1:28" ht="48" hidden="1" customHeight="1">
      <c r="A9" s="126" t="s">
        <v>67</v>
      </c>
      <c r="B9" s="126"/>
      <c r="C9" s="234" t="s">
        <v>105</v>
      </c>
      <c r="D9" s="234" t="s">
        <v>253</v>
      </c>
      <c r="E9" s="236" t="s">
        <v>150</v>
      </c>
      <c r="F9" s="237" t="s">
        <v>81</v>
      </c>
      <c r="G9" s="239" t="s">
        <v>83</v>
      </c>
      <c r="H9" s="238" t="s">
        <v>191</v>
      </c>
      <c r="I9" s="239" t="s">
        <v>253</v>
      </c>
      <c r="J9" s="236" t="s">
        <v>150</v>
      </c>
      <c r="K9" s="126" t="s">
        <v>73</v>
      </c>
      <c r="L9" s="126"/>
      <c r="M9" s="246" t="s">
        <v>105</v>
      </c>
      <c r="N9" s="247" t="s">
        <v>253</v>
      </c>
      <c r="O9" s="248" t="s">
        <v>150</v>
      </c>
      <c r="P9" s="233" t="s">
        <v>81</v>
      </c>
      <c r="Q9" s="200" t="s">
        <v>83</v>
      </c>
      <c r="R9" s="201" t="s">
        <v>191</v>
      </c>
      <c r="S9" s="247" t="s">
        <v>253</v>
      </c>
      <c r="T9" s="248" t="s">
        <v>150</v>
      </c>
    </row>
    <row r="10" spans="1:28" s="127" customFormat="1" ht="20.100000000000001" customHeight="1">
      <c r="A10" s="199" t="s">
        <v>98</v>
      </c>
      <c r="B10" s="197" t="s">
        <v>29</v>
      </c>
      <c r="C10" s="567"/>
      <c r="D10" s="568"/>
      <c r="E10" s="569"/>
      <c r="F10" s="567"/>
      <c r="G10" s="568"/>
      <c r="H10" s="568"/>
      <c r="I10" s="568"/>
      <c r="J10" s="569"/>
      <c r="K10" s="526" t="s">
        <v>102</v>
      </c>
      <c r="L10" s="570" t="s">
        <v>131</v>
      </c>
      <c r="M10" s="571"/>
      <c r="N10" s="572"/>
      <c r="O10" s="573"/>
      <c r="P10" s="567"/>
      <c r="Q10" s="568"/>
      <c r="R10" s="568"/>
      <c r="S10" s="568"/>
      <c r="T10" s="569"/>
      <c r="V10" s="52"/>
      <c r="W10" s="52"/>
      <c r="X10" s="52"/>
      <c r="Y10" s="52"/>
      <c r="Z10" s="33"/>
      <c r="AA10" s="33"/>
      <c r="AB10" s="33"/>
    </row>
    <row r="11" spans="1:28" ht="20.100000000000001" customHeight="1">
      <c r="A11" s="128" t="s">
        <v>149</v>
      </c>
      <c r="B11" s="128" t="s">
        <v>132</v>
      </c>
      <c r="C11" s="148">
        <v>4559064.6040000003</v>
      </c>
      <c r="D11" s="149">
        <v>4559064.6040000003</v>
      </c>
      <c r="E11" s="138">
        <v>100</v>
      </c>
      <c r="F11" s="148">
        <v>4644356</v>
      </c>
      <c r="G11" s="149">
        <v>4472756</v>
      </c>
      <c r="H11" s="149">
        <v>4472756</v>
      </c>
      <c r="I11" s="149">
        <v>4518122.6149999993</v>
      </c>
      <c r="J11" s="138">
        <v>101.01428772327397</v>
      </c>
      <c r="K11" s="520" t="s">
        <v>103</v>
      </c>
      <c r="L11" s="520" t="s">
        <v>6</v>
      </c>
      <c r="M11" s="155">
        <v>3054547.301</v>
      </c>
      <c r="N11" s="155">
        <v>3054547.301</v>
      </c>
      <c r="O11" s="138">
        <v>100</v>
      </c>
      <c r="P11" s="156">
        <v>3101532</v>
      </c>
      <c r="Q11" s="157">
        <v>3151532</v>
      </c>
      <c r="R11" s="157">
        <v>3151532</v>
      </c>
      <c r="S11" s="159">
        <v>3172137.0639999998</v>
      </c>
      <c r="T11" s="138">
        <v>100.65381103539484</v>
      </c>
      <c r="U11" s="68"/>
      <c r="V11" s="186"/>
      <c r="AB11" s="129"/>
    </row>
    <row r="12" spans="1:28" ht="20.100000000000001" customHeight="1">
      <c r="A12" s="49" t="s">
        <v>147</v>
      </c>
      <c r="B12" s="29" t="s">
        <v>209</v>
      </c>
      <c r="C12" s="150">
        <v>2553802.5690000001</v>
      </c>
      <c r="D12" s="149">
        <v>2553802.5690000001</v>
      </c>
      <c r="E12" s="139">
        <v>100</v>
      </c>
      <c r="F12" s="150">
        <v>2554883.6</v>
      </c>
      <c r="G12" s="149">
        <v>2260439.1</v>
      </c>
      <c r="H12" s="149">
        <v>2260439.1</v>
      </c>
      <c r="I12" s="149">
        <v>2286948.912</v>
      </c>
      <c r="J12" s="139">
        <v>101.17277267058422</v>
      </c>
      <c r="K12" s="131" t="s">
        <v>68</v>
      </c>
      <c r="L12" s="131" t="s">
        <v>5</v>
      </c>
      <c r="M12" s="155">
        <v>584568.06099999999</v>
      </c>
      <c r="N12" s="155">
        <v>584568.06099999999</v>
      </c>
      <c r="O12" s="139">
        <v>100</v>
      </c>
      <c r="P12" s="158">
        <v>596478</v>
      </c>
      <c r="Q12" s="160">
        <v>621978</v>
      </c>
      <c r="R12" s="160">
        <v>621978</v>
      </c>
      <c r="S12" s="159">
        <v>615457.21</v>
      </c>
      <c r="T12" s="139">
        <v>98.951604397583196</v>
      </c>
      <c r="U12" s="68"/>
      <c r="V12" s="134"/>
      <c r="AB12" s="129"/>
    </row>
    <row r="13" spans="1:28" ht="20.100000000000001" customHeight="1">
      <c r="A13" s="49" t="s">
        <v>222</v>
      </c>
      <c r="B13" s="29" t="s">
        <v>210</v>
      </c>
      <c r="C13" s="150">
        <v>1735829.4779999999</v>
      </c>
      <c r="D13" s="149">
        <v>1735829.4779999999</v>
      </c>
      <c r="E13" s="139">
        <v>100</v>
      </c>
      <c r="F13" s="150">
        <v>1833287.3</v>
      </c>
      <c r="G13" s="149">
        <v>1957731.8</v>
      </c>
      <c r="H13" s="149">
        <v>1957731.8</v>
      </c>
      <c r="I13" s="149">
        <v>1970530.21</v>
      </c>
      <c r="J13" s="139">
        <v>100.65373663542675</v>
      </c>
      <c r="K13" s="131" t="s">
        <v>76</v>
      </c>
      <c r="L13" s="131" t="s">
        <v>139</v>
      </c>
      <c r="M13" s="155">
        <v>89139.335999999996</v>
      </c>
      <c r="N13" s="155">
        <v>89139.335999999996</v>
      </c>
      <c r="O13" s="139">
        <v>100</v>
      </c>
      <c r="P13" s="158">
        <v>91899.8</v>
      </c>
      <c r="Q13" s="160">
        <v>101399.8</v>
      </c>
      <c r="R13" s="160">
        <v>101399.8</v>
      </c>
      <c r="S13" s="159">
        <v>100192.34299999999</v>
      </c>
      <c r="T13" s="139">
        <v>98.809211655249811</v>
      </c>
      <c r="U13" s="68"/>
      <c r="V13" s="134"/>
      <c r="AB13" s="129"/>
    </row>
    <row r="14" spans="1:28" ht="20.100000000000001" customHeight="1">
      <c r="A14" s="29" t="s">
        <v>167</v>
      </c>
      <c r="B14" s="130" t="s">
        <v>26</v>
      </c>
      <c r="C14" s="150">
        <v>68700.573000000004</v>
      </c>
      <c r="D14" s="149">
        <v>68700.573000000004</v>
      </c>
      <c r="E14" s="139">
        <v>100</v>
      </c>
      <c r="F14" s="150">
        <v>69768.899999999878</v>
      </c>
      <c r="G14" s="149">
        <v>72168.899999999441</v>
      </c>
      <c r="H14" s="149">
        <v>72168.899999999441</v>
      </c>
      <c r="I14" s="149">
        <v>73677.960000000239</v>
      </c>
      <c r="J14" s="139">
        <v>102.09101150218558</v>
      </c>
      <c r="K14" s="131" t="s">
        <v>77</v>
      </c>
      <c r="L14" s="131" t="s">
        <v>140</v>
      </c>
      <c r="M14" s="155">
        <v>128956.43399999999</v>
      </c>
      <c r="N14" s="155">
        <v>128956.43399999999</v>
      </c>
      <c r="O14" s="139">
        <v>100</v>
      </c>
      <c r="P14" s="158">
        <v>124987.8</v>
      </c>
      <c r="Q14" s="160">
        <v>140987.79999999999</v>
      </c>
      <c r="R14" s="160">
        <v>140987.79999999999</v>
      </c>
      <c r="S14" s="159">
        <v>151515.92499999999</v>
      </c>
      <c r="T14" s="139">
        <v>107.46740143473407</v>
      </c>
      <c r="U14" s="68"/>
      <c r="V14" s="134"/>
      <c r="AB14" s="129"/>
    </row>
    <row r="15" spans="1:28" ht="20.100000000000001" customHeight="1">
      <c r="A15" s="130" t="s">
        <v>168</v>
      </c>
      <c r="B15" s="131" t="s">
        <v>27</v>
      </c>
      <c r="C15" s="150">
        <v>187316.24600000001</v>
      </c>
      <c r="D15" s="149">
        <v>187316.24600000001</v>
      </c>
      <c r="E15" s="139">
        <v>100</v>
      </c>
      <c r="F15" s="150">
        <v>170277.8</v>
      </c>
      <c r="G15" s="149">
        <v>166277.79999999999</v>
      </c>
      <c r="H15" s="149">
        <v>166277.79999999999</v>
      </c>
      <c r="I15" s="149">
        <v>177074.81400000001</v>
      </c>
      <c r="J15" s="139">
        <v>106.49335870452943</v>
      </c>
      <c r="K15" s="131" t="s">
        <v>163</v>
      </c>
      <c r="L15" s="131" t="s">
        <v>154</v>
      </c>
      <c r="M15" s="155">
        <v>307366.435</v>
      </c>
      <c r="N15" s="155">
        <v>307366.435</v>
      </c>
      <c r="O15" s="139">
        <v>100</v>
      </c>
      <c r="P15" s="158">
        <v>320603</v>
      </c>
      <c r="Q15" s="160">
        <v>320603</v>
      </c>
      <c r="R15" s="160">
        <v>320603</v>
      </c>
      <c r="S15" s="159">
        <v>298972.26199999999</v>
      </c>
      <c r="T15" s="139">
        <v>93.253108049519184</v>
      </c>
      <c r="U15" s="68"/>
      <c r="V15" s="134"/>
      <c r="AB15" s="129"/>
    </row>
    <row r="16" spans="1:28" ht="20.100000000000001" customHeight="1">
      <c r="A16" s="131" t="s">
        <v>169</v>
      </c>
      <c r="B16" s="29" t="s">
        <v>28</v>
      </c>
      <c r="C16" s="150">
        <v>13415.737999999999</v>
      </c>
      <c r="D16" s="149">
        <v>13415.737999999999</v>
      </c>
      <c r="E16" s="139">
        <v>100</v>
      </c>
      <c r="F16" s="150">
        <v>16138.4</v>
      </c>
      <c r="G16" s="149">
        <v>16138.4</v>
      </c>
      <c r="H16" s="149">
        <v>16138.4</v>
      </c>
      <c r="I16" s="149">
        <v>9890.719000000001</v>
      </c>
      <c r="J16" s="139">
        <v>61.286862390323705</v>
      </c>
      <c r="K16" s="131" t="s">
        <v>178</v>
      </c>
      <c r="L16" s="131" t="s">
        <v>141</v>
      </c>
      <c r="M16" s="155">
        <v>59105.856</v>
      </c>
      <c r="N16" s="155">
        <v>59105.856</v>
      </c>
      <c r="O16" s="139">
        <v>100</v>
      </c>
      <c r="P16" s="158">
        <v>58987.4</v>
      </c>
      <c r="Q16" s="160">
        <v>58987.4</v>
      </c>
      <c r="R16" s="160">
        <v>58987.4</v>
      </c>
      <c r="S16" s="159">
        <v>64776.68</v>
      </c>
      <c r="T16" s="139">
        <v>109.81443494712431</v>
      </c>
      <c r="U16" s="68"/>
      <c r="V16" s="134"/>
      <c r="AB16" s="129"/>
    </row>
    <row r="17" spans="1:256" ht="20.100000000000001" customHeight="1">
      <c r="A17" s="29" t="s">
        <v>148</v>
      </c>
      <c r="B17" s="130" t="s">
        <v>155</v>
      </c>
      <c r="C17" s="150">
        <v>414967.6</v>
      </c>
      <c r="D17" s="149">
        <v>414967.6</v>
      </c>
      <c r="E17" s="139">
        <v>100</v>
      </c>
      <c r="F17" s="150">
        <v>389047.5</v>
      </c>
      <c r="G17" s="149">
        <v>629147.5</v>
      </c>
      <c r="H17" s="149">
        <v>629147.5</v>
      </c>
      <c r="I17" s="149">
        <v>629147.5</v>
      </c>
      <c r="J17" s="139">
        <v>100</v>
      </c>
      <c r="K17" s="131" t="s">
        <v>104</v>
      </c>
      <c r="L17" s="131" t="s">
        <v>127</v>
      </c>
      <c r="M17" s="155">
        <v>1526864.6859999998</v>
      </c>
      <c r="N17" s="155">
        <v>1526864.6859999998</v>
      </c>
      <c r="O17" s="139">
        <v>100</v>
      </c>
      <c r="P17" s="158">
        <v>1441126.3999999999</v>
      </c>
      <c r="Q17" s="160">
        <v>1441126.3999999999</v>
      </c>
      <c r="R17" s="160">
        <v>1625662.6</v>
      </c>
      <c r="S17" s="159">
        <v>1625987.3879999998</v>
      </c>
      <c r="T17" s="139">
        <v>100.01997880741058</v>
      </c>
      <c r="U17" s="68"/>
      <c r="V17" s="134"/>
      <c r="AB17" s="129"/>
    </row>
    <row r="18" spans="1:256" s="133" customFormat="1" ht="20.100000000000001" customHeight="1">
      <c r="A18" s="132" t="s">
        <v>180</v>
      </c>
      <c r="B18" s="132" t="s">
        <v>177</v>
      </c>
      <c r="C18" s="151">
        <v>156089.46799999999</v>
      </c>
      <c r="D18" s="152">
        <v>156089.46799999999</v>
      </c>
      <c r="E18" s="140">
        <v>100</v>
      </c>
      <c r="F18" s="151">
        <v>142162.9</v>
      </c>
      <c r="G18" s="152">
        <v>149162.9</v>
      </c>
      <c r="H18" s="152">
        <v>149162.9</v>
      </c>
      <c r="I18" s="152">
        <v>172987.22899999999</v>
      </c>
      <c r="J18" s="140">
        <v>115.97202052252939</v>
      </c>
      <c r="K18" s="131" t="s">
        <v>190</v>
      </c>
      <c r="L18" s="131" t="s">
        <v>175</v>
      </c>
      <c r="M18" s="155">
        <v>1089924.8659999999</v>
      </c>
      <c r="N18" s="155">
        <v>1089924.8659999999</v>
      </c>
      <c r="O18" s="139">
        <v>100</v>
      </c>
      <c r="P18" s="158">
        <v>1039759.9</v>
      </c>
      <c r="Q18" s="160">
        <v>1039759.9</v>
      </c>
      <c r="R18" s="160">
        <v>1196212.7</v>
      </c>
      <c r="S18" s="159">
        <v>1196189.5649999999</v>
      </c>
      <c r="T18" s="139">
        <v>99.998065979403165</v>
      </c>
      <c r="U18" s="68"/>
      <c r="V18" s="134"/>
      <c r="W18" s="52"/>
      <c r="X18" s="52"/>
      <c r="Y18" s="52"/>
      <c r="Z18" s="33"/>
      <c r="AA18" s="33"/>
      <c r="AB18" s="129"/>
    </row>
    <row r="19" spans="1:256" s="133" customFormat="1" ht="20.100000000000001" customHeight="1">
      <c r="A19" s="413"/>
      <c r="B19" s="389"/>
      <c r="C19" s="390"/>
      <c r="D19" s="390"/>
      <c r="E19" s="392"/>
      <c r="F19" s="390"/>
      <c r="G19" s="391"/>
      <c r="H19" s="391"/>
      <c r="I19" s="391"/>
      <c r="J19" s="138"/>
      <c r="K19" s="131" t="s">
        <v>78</v>
      </c>
      <c r="L19" s="131" t="s">
        <v>142</v>
      </c>
      <c r="M19" s="155">
        <v>349825.89199999999</v>
      </c>
      <c r="N19" s="155">
        <v>349825.89199999999</v>
      </c>
      <c r="O19" s="139">
        <v>100</v>
      </c>
      <c r="P19" s="158">
        <v>313000</v>
      </c>
      <c r="Q19" s="160">
        <v>313000</v>
      </c>
      <c r="R19" s="160">
        <v>340483.4</v>
      </c>
      <c r="S19" s="159">
        <v>339190.74400000001</v>
      </c>
      <c r="T19" s="139">
        <v>99.620346836292157</v>
      </c>
      <c r="U19" s="68"/>
      <c r="V19" s="134"/>
      <c r="W19" s="52"/>
      <c r="X19" s="52"/>
      <c r="Y19" s="52"/>
      <c r="Z19" s="33"/>
      <c r="AA19" s="33"/>
      <c r="AB19" s="129"/>
    </row>
    <row r="20" spans="1:256" ht="20.100000000000001" customHeight="1">
      <c r="A20"/>
      <c r="B20" s="413"/>
      <c r="C20" s="30"/>
      <c r="D20" s="30"/>
      <c r="E20" s="146"/>
      <c r="F20" s="30"/>
      <c r="G20" s="30"/>
      <c r="H20" s="30"/>
      <c r="I20" s="414"/>
      <c r="J20" s="412"/>
      <c r="K20" s="131" t="s">
        <v>79</v>
      </c>
      <c r="L20" s="131" t="s">
        <v>143</v>
      </c>
      <c r="M20" s="155">
        <v>62274.760999999999</v>
      </c>
      <c r="N20" s="155">
        <v>62274.760999999999</v>
      </c>
      <c r="O20" s="139">
        <v>100</v>
      </c>
      <c r="P20" s="158">
        <v>60000</v>
      </c>
      <c r="Q20" s="160">
        <v>60000</v>
      </c>
      <c r="R20" s="160">
        <v>64400</v>
      </c>
      <c r="S20" s="159">
        <v>64356.911999999997</v>
      </c>
      <c r="T20" s="139">
        <v>99.933093167701855</v>
      </c>
      <c r="U20" s="68"/>
      <c r="V20" s="134"/>
    </row>
    <row r="21" spans="1:256" ht="20.100000000000001" customHeight="1">
      <c r="A21"/>
      <c r="B21" s="413"/>
      <c r="C21" s="30"/>
      <c r="D21" s="30"/>
      <c r="E21" s="146"/>
      <c r="F21" s="30"/>
      <c r="G21" s="30"/>
      <c r="H21" s="414"/>
      <c r="I21" s="414"/>
      <c r="J21" s="412"/>
      <c r="K21" s="131" t="s">
        <v>179</v>
      </c>
      <c r="L21" s="131" t="s">
        <v>144</v>
      </c>
      <c r="M21" s="155">
        <v>24839.167000000001</v>
      </c>
      <c r="N21" s="155">
        <v>24839.167000000001</v>
      </c>
      <c r="O21" s="139">
        <v>100</v>
      </c>
      <c r="P21" s="158">
        <v>24566.5</v>
      </c>
      <c r="Q21" s="160">
        <v>24566.5</v>
      </c>
      <c r="R21" s="160">
        <v>24566.5</v>
      </c>
      <c r="S21" s="159">
        <v>26250.167000000001</v>
      </c>
      <c r="T21" s="139">
        <v>106.8535078256976</v>
      </c>
      <c r="U21" s="68"/>
      <c r="V21" s="134"/>
    </row>
    <row r="22" spans="1:256" ht="20.100000000000001" customHeight="1">
      <c r="A22"/>
      <c r="B22" s="413"/>
      <c r="C22" s="30"/>
      <c r="D22" s="30"/>
      <c r="E22" s="146"/>
      <c r="F22" s="30"/>
      <c r="G22" s="414"/>
      <c r="H22" s="414"/>
      <c r="I22" s="414"/>
      <c r="J22" s="146"/>
      <c r="K22" s="131" t="s">
        <v>152</v>
      </c>
      <c r="L22" s="131" t="s">
        <v>151</v>
      </c>
      <c r="M22" s="155">
        <v>0</v>
      </c>
      <c r="N22" s="155">
        <v>0</v>
      </c>
      <c r="O22" s="139" t="s">
        <v>221</v>
      </c>
      <c r="P22" s="158">
        <v>3800</v>
      </c>
      <c r="Q22" s="160">
        <v>3800</v>
      </c>
      <c r="R22" s="160">
        <v>0</v>
      </c>
      <c r="S22" s="159">
        <v>0</v>
      </c>
      <c r="T22" s="139" t="s">
        <v>221</v>
      </c>
      <c r="U22" s="68"/>
      <c r="V22" s="134"/>
    </row>
    <row r="23" spans="1:256" ht="20.100000000000001" customHeight="1">
      <c r="A23"/>
      <c r="B23" s="413"/>
      <c r="C23" s="30"/>
      <c r="D23" s="30"/>
      <c r="E23" s="146"/>
      <c r="F23" s="30"/>
      <c r="G23" s="414"/>
      <c r="H23" s="414"/>
      <c r="I23" s="414"/>
      <c r="J23" s="414"/>
      <c r="K23" s="131" t="s">
        <v>188</v>
      </c>
      <c r="L23" s="131" t="s">
        <v>187</v>
      </c>
      <c r="M23" s="155">
        <v>19193.804</v>
      </c>
      <c r="N23" s="155">
        <v>19193.804</v>
      </c>
      <c r="O23" s="139">
        <v>100</v>
      </c>
      <c r="P23" s="158">
        <v>19628.2</v>
      </c>
      <c r="Q23" s="160">
        <v>19628.2</v>
      </c>
      <c r="R23" s="160">
        <v>19628.2</v>
      </c>
      <c r="S23" s="159">
        <v>18853.828000000001</v>
      </c>
      <c r="T23" s="139">
        <v>96.054798707981377</v>
      </c>
      <c r="U23" s="68"/>
      <c r="V23" s="134"/>
    </row>
    <row r="24" spans="1:256" ht="20.100000000000001" customHeight="1">
      <c r="A24"/>
      <c r="B24" s="413"/>
      <c r="C24" s="30"/>
      <c r="D24" s="30"/>
      <c r="E24" s="146"/>
      <c r="F24" s="30"/>
      <c r="G24" s="414"/>
      <c r="H24" s="414"/>
      <c r="I24" s="477"/>
      <c r="J24" s="414"/>
      <c r="K24" s="521" t="s">
        <v>223</v>
      </c>
      <c r="L24" s="521" t="s">
        <v>186</v>
      </c>
      <c r="M24" s="469">
        <v>4560.1149999999998</v>
      </c>
      <c r="N24" s="469">
        <v>4560.1149999999998</v>
      </c>
      <c r="O24" s="412">
        <v>100</v>
      </c>
      <c r="P24" s="470">
        <v>0</v>
      </c>
      <c r="Q24" s="471">
        <v>12771.672</v>
      </c>
      <c r="R24" s="471">
        <v>12771.672</v>
      </c>
      <c r="S24" s="472">
        <v>12771.672</v>
      </c>
      <c r="T24" s="412">
        <v>100</v>
      </c>
      <c r="U24" s="68"/>
      <c r="V24" s="134"/>
    </row>
    <row r="25" spans="1:256" ht="20.100000000000001" customHeight="1">
      <c r="A25" s="40" t="s">
        <v>99</v>
      </c>
      <c r="B25" s="417" t="s">
        <v>4</v>
      </c>
      <c r="C25" s="153">
        <v>5130121.6720000003</v>
      </c>
      <c r="D25" s="154">
        <v>5130121.6720000003</v>
      </c>
      <c r="E25" s="141">
        <v>100</v>
      </c>
      <c r="F25" s="153">
        <v>5175566.4000000004</v>
      </c>
      <c r="G25" s="154">
        <v>5251066.4000000004</v>
      </c>
      <c r="H25" s="154">
        <v>5251066.4000000004</v>
      </c>
      <c r="I25" s="154">
        <v>5320257.3439999996</v>
      </c>
      <c r="J25" s="141">
        <v>101.31765509573445</v>
      </c>
      <c r="K25" s="522" t="s">
        <v>99</v>
      </c>
      <c r="L25" s="523" t="s">
        <v>4</v>
      </c>
      <c r="M25" s="164">
        <v>5189733.9670000002</v>
      </c>
      <c r="N25" s="164">
        <v>5189733.9670000002</v>
      </c>
      <c r="O25" s="141">
        <v>100</v>
      </c>
      <c r="P25" s="165">
        <v>5158764.6000000006</v>
      </c>
      <c r="Q25" s="166">
        <v>5247036.2720000008</v>
      </c>
      <c r="R25" s="166">
        <v>5431572.4720000001</v>
      </c>
      <c r="S25" s="166">
        <v>5445207.1619999995</v>
      </c>
      <c r="T25" s="141">
        <v>100.25102656864631</v>
      </c>
      <c r="U25" s="52"/>
      <c r="V25" s="134"/>
    </row>
    <row r="26" spans="1:256" ht="20.100000000000001" customHeight="1">
      <c r="A26" s="198" t="s">
        <v>170</v>
      </c>
      <c r="B26" s="418" t="s">
        <v>157</v>
      </c>
      <c r="C26" s="151">
        <v>5305.8389999999999</v>
      </c>
      <c r="D26" s="152">
        <v>5305.8389999999999</v>
      </c>
      <c r="E26" s="140">
        <v>100</v>
      </c>
      <c r="F26" s="151">
        <v>2374.8000000000002</v>
      </c>
      <c r="G26" s="152">
        <v>2374.8000000000002</v>
      </c>
      <c r="H26" s="152">
        <v>6123.6549999999997</v>
      </c>
      <c r="I26" s="152">
        <v>6004.9489999999996</v>
      </c>
      <c r="J26" s="140">
        <v>98.061517182140406</v>
      </c>
      <c r="K26" s="524" t="s">
        <v>70</v>
      </c>
      <c r="L26" s="525" t="s">
        <v>156</v>
      </c>
      <c r="M26" s="161">
        <v>20858.968999999997</v>
      </c>
      <c r="N26" s="161">
        <v>20858.968999999997</v>
      </c>
      <c r="O26" s="142">
        <v>100</v>
      </c>
      <c r="P26" s="167">
        <v>19176.599999999999</v>
      </c>
      <c r="Q26" s="163">
        <v>19176.599999999999</v>
      </c>
      <c r="R26" s="163">
        <v>25242.972000000002</v>
      </c>
      <c r="S26" s="168">
        <v>23210.787</v>
      </c>
      <c r="T26" s="142">
        <v>91.949501825696274</v>
      </c>
      <c r="U26" s="52"/>
      <c r="V26" s="134"/>
    </row>
    <row r="27" spans="1:256" ht="20.100000000000001" customHeight="1" thickBot="1">
      <c r="A27" s="435" t="s">
        <v>100</v>
      </c>
      <c r="B27" s="436" t="s">
        <v>7</v>
      </c>
      <c r="C27" s="437">
        <v>5135427.5109999999</v>
      </c>
      <c r="D27" s="438">
        <v>5135427.5109999999</v>
      </c>
      <c r="E27" s="439">
        <v>100</v>
      </c>
      <c r="F27" s="437">
        <v>5177941.2</v>
      </c>
      <c r="G27" s="438">
        <v>5253441.2</v>
      </c>
      <c r="H27" s="438">
        <v>5257190.0550000006</v>
      </c>
      <c r="I27" s="438">
        <v>5326262.2929999996</v>
      </c>
      <c r="J27" s="439">
        <v>101.31386229672839</v>
      </c>
      <c r="K27" s="526" t="s">
        <v>71</v>
      </c>
      <c r="L27" s="523" t="s">
        <v>30</v>
      </c>
      <c r="M27" s="170">
        <v>5210592.9359999988</v>
      </c>
      <c r="N27" s="170">
        <v>5210592.9359999988</v>
      </c>
      <c r="O27" s="144">
        <v>100</v>
      </c>
      <c r="P27" s="171">
        <v>5177941.2</v>
      </c>
      <c r="Q27" s="172">
        <v>5266212.8720000004</v>
      </c>
      <c r="R27" s="172">
        <v>5456815.4440000001</v>
      </c>
      <c r="S27" s="172">
        <v>5468417.9489999991</v>
      </c>
      <c r="T27" s="144">
        <v>100.21262410501268</v>
      </c>
      <c r="U27" s="52"/>
      <c r="V27" s="134"/>
      <c r="Y27" s="231"/>
      <c r="Z27" s="232"/>
    </row>
    <row r="28" spans="1:256" ht="20.100000000000001" customHeight="1" thickBot="1">
      <c r="A28" s="289" t="s">
        <v>64</v>
      </c>
      <c r="B28" s="419" t="s">
        <v>3</v>
      </c>
      <c r="C28" s="290">
        <v>-75165.424999998882</v>
      </c>
      <c r="D28" s="291">
        <v>-75165.424999998882</v>
      </c>
      <c r="E28" s="292" t="s">
        <v>221</v>
      </c>
      <c r="F28" s="290">
        <v>0</v>
      </c>
      <c r="G28" s="291">
        <v>-12771.672000000253</v>
      </c>
      <c r="H28" s="291">
        <v>-199625.3889999995</v>
      </c>
      <c r="I28" s="291">
        <v>-142155.65599999949</v>
      </c>
      <c r="J28" s="478" t="s">
        <v>189</v>
      </c>
      <c r="K28" s="135"/>
      <c r="L28" s="135"/>
      <c r="M28" s="135"/>
      <c r="N28" s="135"/>
      <c r="O28" s="135"/>
      <c r="P28" s="135"/>
      <c r="Q28" s="135"/>
      <c r="R28" s="135"/>
      <c r="S28" s="30"/>
      <c r="T28" s="135"/>
      <c r="U28" s="52"/>
      <c r="V28" s="134"/>
      <c r="Y28" s="231"/>
      <c r="Z28" s="232"/>
    </row>
    <row r="29" spans="1:256" ht="20.100000000000001" customHeight="1">
      <c r="A29"/>
      <c r="B29"/>
      <c r="C29" s="58"/>
      <c r="D29" s="58"/>
      <c r="E29" s="527"/>
      <c r="F29" s="58"/>
      <c r="G29" s="58"/>
      <c r="H29" s="58"/>
      <c r="I29" s="58"/>
      <c r="J29" s="58"/>
      <c r="K29" s="528" t="s">
        <v>173</v>
      </c>
      <c r="L29" s="528" t="s">
        <v>176</v>
      </c>
      <c r="M29" s="170">
        <v>2570.2719999999999</v>
      </c>
      <c r="N29" s="170">
        <v>2570.2719999999999</v>
      </c>
      <c r="O29" s="144">
        <v>100</v>
      </c>
      <c r="P29" s="171">
        <v>0</v>
      </c>
      <c r="Q29" s="172">
        <v>0</v>
      </c>
      <c r="R29" s="172">
        <v>0</v>
      </c>
      <c r="S29" s="335">
        <v>-2211.933</v>
      </c>
      <c r="T29" s="336" t="s">
        <v>221</v>
      </c>
      <c r="V29" s="134"/>
      <c r="Y29" s="231"/>
      <c r="Z29" s="232"/>
    </row>
    <row r="30" spans="1:256" ht="20.100000000000001" customHeight="1">
      <c r="A30"/>
      <c r="B30"/>
      <c r="C30" s="58"/>
      <c r="D30" s="58"/>
      <c r="E30" s="58"/>
      <c r="F30" s="58"/>
      <c r="G30" s="58"/>
      <c r="H30" s="58"/>
      <c r="I30" s="58"/>
      <c r="J30" s="58"/>
      <c r="K30" s="529" t="s">
        <v>101</v>
      </c>
      <c r="L30" s="529" t="s">
        <v>135</v>
      </c>
      <c r="M30" s="173">
        <v>2571.009</v>
      </c>
      <c r="N30" s="173">
        <v>2571.009</v>
      </c>
      <c r="O30" s="143">
        <v>100</v>
      </c>
      <c r="P30" s="169">
        <v>0</v>
      </c>
      <c r="Q30" s="174">
        <v>0</v>
      </c>
      <c r="R30" s="174">
        <v>0</v>
      </c>
      <c r="S30" s="333">
        <v>-2238.951</v>
      </c>
      <c r="T30" s="270" t="s">
        <v>221</v>
      </c>
      <c r="V30" s="134"/>
      <c r="Y30" s="231"/>
      <c r="Z30" s="232"/>
    </row>
    <row r="31" spans="1:256" ht="20.100000000000001" customHeight="1" thickBot="1">
      <c r="A31"/>
      <c r="B31"/>
      <c r="C31" s="58"/>
      <c r="D31" s="58"/>
      <c r="E31" s="58"/>
      <c r="F31" s="58"/>
      <c r="G31" s="58"/>
      <c r="H31" s="58"/>
      <c r="I31" s="58"/>
      <c r="J31" s="58"/>
      <c r="K31" s="530" t="s">
        <v>171</v>
      </c>
      <c r="L31" s="530" t="s">
        <v>212</v>
      </c>
      <c r="M31" s="161">
        <v>-0.73699999999999999</v>
      </c>
      <c r="N31" s="161">
        <v>-0.73699999999999999</v>
      </c>
      <c r="O31" s="140" t="s">
        <v>189</v>
      </c>
      <c r="P31" s="162">
        <v>0</v>
      </c>
      <c r="Q31" s="163">
        <v>0</v>
      </c>
      <c r="R31" s="163">
        <v>0</v>
      </c>
      <c r="S31" s="334">
        <v>27.017999999999997</v>
      </c>
      <c r="T31" s="271" t="s">
        <v>221</v>
      </c>
      <c r="V31" s="134"/>
      <c r="Y31" s="231"/>
      <c r="Z31" s="232"/>
    </row>
    <row r="32" spans="1:256" s="351" customFormat="1" ht="20.100000000000001" customHeight="1" thickBot="1">
      <c r="A32" s="289" t="s">
        <v>172</v>
      </c>
      <c r="B32" s="419" t="s">
        <v>174</v>
      </c>
      <c r="C32" s="290">
        <v>-2570.2719999999999</v>
      </c>
      <c r="D32" s="291">
        <v>-2570.2719999999999</v>
      </c>
      <c r="E32" s="292" t="s">
        <v>189</v>
      </c>
      <c r="F32" s="290">
        <v>0</v>
      </c>
      <c r="G32" s="291">
        <v>0</v>
      </c>
      <c r="H32" s="291">
        <v>0</v>
      </c>
      <c r="I32" s="291">
        <v>2211.933</v>
      </c>
      <c r="J32" s="478" t="s">
        <v>221</v>
      </c>
      <c r="K32" s="531" t="s">
        <v>71</v>
      </c>
      <c r="L32" s="531" t="s">
        <v>31</v>
      </c>
      <c r="M32" s="170">
        <v>5213163.2079999987</v>
      </c>
      <c r="N32" s="170">
        <v>5213163.2079999987</v>
      </c>
      <c r="O32" s="144">
        <v>100</v>
      </c>
      <c r="P32" s="171">
        <v>5177941.2</v>
      </c>
      <c r="Q32" s="172">
        <v>5266212.8720000004</v>
      </c>
      <c r="R32" s="172">
        <v>5456815.4440000001</v>
      </c>
      <c r="S32" s="335">
        <v>5466206.0159999989</v>
      </c>
      <c r="T32" s="336">
        <v>100.17208886934823</v>
      </c>
      <c r="U32" s="23"/>
      <c r="V32" s="134"/>
      <c r="W32" s="52"/>
      <c r="X32" s="52"/>
      <c r="Y32" s="231"/>
      <c r="Z32" s="232"/>
      <c r="AA32" s="33"/>
      <c r="AB32" s="3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</row>
    <row r="33" spans="1:256" s="351" customFormat="1">
      <c r="A33" s="23"/>
      <c r="B33" s="51"/>
      <c r="C33" s="192"/>
      <c r="D33" s="192"/>
      <c r="E33" s="2"/>
      <c r="F33" s="2"/>
      <c r="G33" s="2"/>
      <c r="H33" s="2"/>
      <c r="I33" s="193"/>
      <c r="J33" s="32"/>
      <c r="K33" s="32"/>
      <c r="L33" s="23"/>
      <c r="M33" s="135"/>
      <c r="N33" s="135"/>
      <c r="O33" s="145"/>
      <c r="P33" s="145"/>
      <c r="Q33" s="145"/>
      <c r="R33" s="145"/>
      <c r="S33" s="145"/>
      <c r="T33" s="145"/>
      <c r="U33" s="52"/>
      <c r="V33" s="134"/>
      <c r="W33" s="52"/>
      <c r="X33" s="52"/>
      <c r="Y33" s="231"/>
      <c r="Z33" s="232"/>
      <c r="AA33" s="33"/>
      <c r="AB33" s="3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</row>
    <row r="34" spans="1:256" s="351" customFormat="1" ht="16.5" customHeight="1">
      <c r="A34" s="416" t="s">
        <v>220</v>
      </c>
      <c r="B34" s="416" t="s">
        <v>219</v>
      </c>
      <c r="C34" s="31"/>
      <c r="D34" s="31"/>
      <c r="E34" s="35"/>
      <c r="F34" s="31"/>
      <c r="G34" s="31"/>
      <c r="H34" s="31"/>
      <c r="I34" s="31"/>
      <c r="J34" s="32"/>
      <c r="K34" s="32"/>
      <c r="L34" s="34"/>
      <c r="M34" s="134"/>
      <c r="N34" s="134"/>
      <c r="O34" s="52"/>
      <c r="P34" s="52"/>
      <c r="Q34" s="52"/>
      <c r="R34" s="52"/>
      <c r="S34" s="52"/>
      <c r="T34" s="52"/>
      <c r="U34" s="23"/>
      <c r="V34" s="134"/>
      <c r="W34" s="52"/>
      <c r="X34" s="52"/>
      <c r="Y34" s="231"/>
      <c r="Z34" s="232"/>
      <c r="AA34" s="33"/>
      <c r="AB34" s="3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</row>
    <row r="35" spans="1:256" ht="16.5" customHeight="1">
      <c r="A35" s="362"/>
      <c r="C35" s="31"/>
      <c r="D35" s="31"/>
      <c r="E35" s="35"/>
      <c r="F35" s="31"/>
      <c r="G35" s="31"/>
      <c r="H35" s="31"/>
      <c r="I35" s="31"/>
      <c r="J35" s="32"/>
      <c r="K35" s="32"/>
      <c r="P35" s="361"/>
      <c r="Q35" s="361"/>
      <c r="R35" s="361"/>
      <c r="V35" s="134"/>
      <c r="Y35" s="231"/>
      <c r="Z35" s="232"/>
    </row>
    <row r="36" spans="1:256" ht="16.5" customHeight="1">
      <c r="B36" s="51"/>
      <c r="C36" s="31"/>
      <c r="D36" s="31"/>
      <c r="E36" s="35"/>
      <c r="F36" s="31"/>
      <c r="G36" s="31"/>
      <c r="H36" s="31"/>
      <c r="I36" s="31"/>
      <c r="J36" s="32"/>
      <c r="K36" s="32"/>
      <c r="M36" s="52"/>
      <c r="N36" s="52"/>
      <c r="O36" s="52"/>
      <c r="P36" s="52"/>
      <c r="Q36" s="52"/>
      <c r="R36" s="52"/>
      <c r="S36" s="52"/>
      <c r="T36" s="52"/>
    </row>
    <row r="37" spans="1:256" ht="16.5" customHeight="1">
      <c r="B37" s="185"/>
      <c r="C37" s="31"/>
      <c r="D37" s="31"/>
      <c r="E37" s="35"/>
      <c r="F37" s="31"/>
      <c r="G37" s="31"/>
      <c r="H37" s="31"/>
      <c r="I37" s="31"/>
      <c r="J37" s="32"/>
      <c r="M37" s="52"/>
      <c r="N37" s="52"/>
      <c r="O37" s="52"/>
      <c r="P37" s="52"/>
      <c r="Q37" s="52"/>
      <c r="R37" s="52"/>
      <c r="S37" s="52"/>
      <c r="T37" s="52"/>
    </row>
    <row r="38" spans="1:256">
      <c r="C38" s="361"/>
      <c r="D38" s="361"/>
      <c r="E38" s="361"/>
      <c r="F38" s="361"/>
      <c r="G38" s="361"/>
      <c r="H38" s="361"/>
      <c r="I38" s="361"/>
      <c r="J38" s="361"/>
      <c r="K38" s="361"/>
      <c r="M38" s="361"/>
      <c r="N38" s="361"/>
      <c r="O38" s="361"/>
      <c r="P38" s="361"/>
      <c r="Q38" s="361"/>
      <c r="R38" s="361"/>
      <c r="S38" s="361"/>
      <c r="T38" s="361"/>
    </row>
  </sheetData>
  <mergeCells count="2">
    <mergeCell ref="P7:T7"/>
    <mergeCell ref="F7:J7"/>
  </mergeCells>
  <phoneticPr fontId="0" type="noConversion"/>
  <printOptions horizontalCentered="1"/>
  <pageMargins left="0.25" right="0" top="0.98425196850393704" bottom="0.19685039370078741" header="0.51181102362204722" footer="0.51181102362204722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indexed="40"/>
    <pageSetUpPr fitToPage="1"/>
  </sheetPr>
  <dimension ref="A1:AR1170"/>
  <sheetViews>
    <sheetView topLeftCell="B1" workbookViewId="0">
      <selection activeCell="W14" sqref="W14"/>
    </sheetView>
  </sheetViews>
  <sheetFormatPr defaultRowHeight="12.75" outlineLevelCol="1"/>
  <cols>
    <col min="1" max="1" width="67" style="8" hidden="1" customWidth="1"/>
    <col min="2" max="2" width="57.33203125" style="8" customWidth="1"/>
    <col min="3" max="3" width="13.33203125" style="8" customWidth="1"/>
    <col min="4" max="4" width="13.33203125" style="8" customWidth="1" outlineLevel="1"/>
    <col min="5" max="5" width="13.33203125" style="8" customWidth="1"/>
    <col min="6" max="16" width="11.6640625" style="8" customWidth="1"/>
    <col min="17" max="17" width="13.83203125" style="8" customWidth="1"/>
    <col min="18" max="18" width="14.33203125" style="3" bestFit="1" customWidth="1"/>
    <col min="19" max="19" width="11.6640625" style="3" customWidth="1"/>
    <col min="20" max="20" width="12.33203125" bestFit="1" customWidth="1"/>
    <col min="21" max="22" width="10.6640625" bestFit="1" customWidth="1"/>
    <col min="23" max="23" width="12.83203125" bestFit="1" customWidth="1"/>
    <col min="24" max="24" width="11" bestFit="1" customWidth="1"/>
    <col min="25" max="26" width="10.6640625" bestFit="1" customWidth="1"/>
  </cols>
  <sheetData>
    <row r="1" spans="1:44" s="24" customFormat="1" ht="15.75">
      <c r="B1" s="21" t="s">
        <v>8</v>
      </c>
      <c r="C1" s="22"/>
      <c r="D1" s="22"/>
      <c r="E1" s="255"/>
      <c r="F1" s="196"/>
      <c r="G1"/>
      <c r="H1" s="257"/>
      <c r="I1"/>
      <c r="J1"/>
      <c r="K1" s="257"/>
      <c r="L1"/>
      <c r="M1"/>
      <c r="N1"/>
      <c r="O1"/>
      <c r="P1" s="269"/>
      <c r="Q1" s="26"/>
      <c r="S1" s="25" t="s">
        <v>247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44" s="20" customFormat="1" ht="22.5" customHeight="1">
      <c r="A2" s="18"/>
      <c r="C2" s="18" t="s">
        <v>257</v>
      </c>
      <c r="D2" s="50"/>
      <c r="E2" s="5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  <c r="S2" s="27" t="s">
        <v>97</v>
      </c>
      <c r="T2" s="257"/>
      <c r="U2"/>
      <c r="V2"/>
      <c r="W2"/>
      <c r="X2"/>
      <c r="Y2"/>
      <c r="Z2"/>
      <c r="AA2"/>
    </row>
    <row r="3" spans="1:44" ht="13.5" thickBot="1">
      <c r="A3" s="10"/>
      <c r="E3" s="7"/>
      <c r="F3" s="7"/>
      <c r="S3" s="250" t="s">
        <v>33</v>
      </c>
    </row>
    <row r="4" spans="1:44" ht="15.75" hidden="1">
      <c r="A4" s="21" t="s">
        <v>94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R4" s="4"/>
      <c r="S4" s="25" t="s">
        <v>248</v>
      </c>
    </row>
    <row r="5" spans="1:44" s="20" customFormat="1" ht="15.75" hidden="1">
      <c r="C5" s="18" t="s">
        <v>258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  <c r="R5"/>
      <c r="S5" s="27" t="s">
        <v>50</v>
      </c>
      <c r="T5"/>
      <c r="U5"/>
      <c r="V5"/>
      <c r="W5"/>
      <c r="X5"/>
      <c r="Y5"/>
      <c r="Z5"/>
      <c r="AA5"/>
    </row>
    <row r="6" spans="1:44" ht="24" hidden="1" customHeight="1" thickBot="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  <c r="S6" s="47" t="s">
        <v>34</v>
      </c>
    </row>
    <row r="7" spans="1:44" ht="69" customHeight="1" thickBot="1">
      <c r="A7" s="215"/>
      <c r="B7" s="215" t="s">
        <v>129</v>
      </c>
      <c r="C7" s="205" t="s">
        <v>80</v>
      </c>
      <c r="D7" s="256" t="s">
        <v>82</v>
      </c>
      <c r="E7" s="206" t="s">
        <v>208</v>
      </c>
      <c r="F7" s="294" t="s">
        <v>0</v>
      </c>
      <c r="G7" s="295" t="s">
        <v>11</v>
      </c>
      <c r="H7" s="295" t="s">
        <v>36</v>
      </c>
      <c r="I7" s="295" t="s">
        <v>51</v>
      </c>
      <c r="J7" s="295" t="s">
        <v>134</v>
      </c>
      <c r="K7" s="295" t="s">
        <v>13</v>
      </c>
      <c r="L7" s="295" t="s">
        <v>12</v>
      </c>
      <c r="M7" s="295" t="s">
        <v>128</v>
      </c>
      <c r="N7" s="295" t="s">
        <v>126</v>
      </c>
      <c r="O7" s="295" t="s">
        <v>37</v>
      </c>
      <c r="P7" s="295" t="s">
        <v>10</v>
      </c>
      <c r="Q7" s="296" t="s">
        <v>153</v>
      </c>
      <c r="R7" s="204" t="s">
        <v>252</v>
      </c>
      <c r="S7" s="214" t="s">
        <v>273</v>
      </c>
    </row>
    <row r="8" spans="1:44" ht="77.25" hidden="1" thickBot="1">
      <c r="A8" s="203" t="s">
        <v>67</v>
      </c>
      <c r="B8" s="203"/>
      <c r="C8" s="204" t="s">
        <v>81</v>
      </c>
      <c r="D8" s="205" t="s">
        <v>83</v>
      </c>
      <c r="E8" s="206" t="s">
        <v>191</v>
      </c>
      <c r="F8" s="297" t="s">
        <v>84</v>
      </c>
      <c r="G8" s="298" t="s">
        <v>85</v>
      </c>
      <c r="H8" s="298" t="s">
        <v>86</v>
      </c>
      <c r="I8" s="298" t="s">
        <v>87</v>
      </c>
      <c r="J8" s="298" t="s">
        <v>88</v>
      </c>
      <c r="K8" s="298" t="s">
        <v>89</v>
      </c>
      <c r="L8" s="298" t="s">
        <v>90</v>
      </c>
      <c r="M8" s="298" t="s">
        <v>91</v>
      </c>
      <c r="N8" s="298" t="s">
        <v>92</v>
      </c>
      <c r="O8" s="298" t="s">
        <v>93</v>
      </c>
      <c r="P8" s="298" t="s">
        <v>58</v>
      </c>
      <c r="Q8" s="299" t="s">
        <v>59</v>
      </c>
      <c r="R8" s="204" t="s">
        <v>253</v>
      </c>
      <c r="S8" s="214" t="s">
        <v>272</v>
      </c>
    </row>
    <row r="9" spans="1:44" ht="12.75" customHeight="1">
      <c r="A9" s="13" t="s">
        <v>62</v>
      </c>
      <c r="B9" s="13" t="s">
        <v>66</v>
      </c>
      <c r="C9" s="104">
        <v>4644356</v>
      </c>
      <c r="D9" s="326">
        <v>4472756</v>
      </c>
      <c r="E9" s="444">
        <v>4472756</v>
      </c>
      <c r="F9" s="300">
        <v>421655.50799999997</v>
      </c>
      <c r="G9" s="74">
        <v>343203.33600000007</v>
      </c>
      <c r="H9" s="74">
        <v>358506.4879999999</v>
      </c>
      <c r="I9" s="74">
        <v>374740.04200000013</v>
      </c>
      <c r="J9" s="74">
        <v>374089.53199999989</v>
      </c>
      <c r="K9" s="74">
        <v>369627.05500000017</v>
      </c>
      <c r="L9" s="74">
        <v>383021.3459999999</v>
      </c>
      <c r="M9" s="74">
        <v>365500.40699999966</v>
      </c>
      <c r="N9" s="74">
        <v>366751.2620000001</v>
      </c>
      <c r="O9" s="74">
        <v>372129.33700000029</v>
      </c>
      <c r="P9" s="74">
        <v>371511.62999999989</v>
      </c>
      <c r="Q9" s="301">
        <v>417386.67200000025</v>
      </c>
      <c r="R9" s="272">
        <v>4518122.6150000002</v>
      </c>
      <c r="S9" s="75">
        <v>101.01428772327398</v>
      </c>
      <c r="T9" s="67"/>
      <c r="U9" s="53"/>
    </row>
    <row r="10" spans="1:44" s="17" customFormat="1">
      <c r="A10" s="14" t="s">
        <v>74</v>
      </c>
      <c r="B10" s="14" t="s">
        <v>137</v>
      </c>
      <c r="C10" s="105">
        <v>3111999.8</v>
      </c>
      <c r="D10" s="327">
        <v>2953999.8</v>
      </c>
      <c r="E10" s="445">
        <v>2953999.8</v>
      </c>
      <c r="F10" s="302">
        <v>276178.40999999997</v>
      </c>
      <c r="G10" s="76">
        <v>224054.397</v>
      </c>
      <c r="H10" s="76">
        <v>238016.75099999999</v>
      </c>
      <c r="I10" s="76">
        <v>246749.91500000004</v>
      </c>
      <c r="J10" s="76">
        <v>244810.20600000001</v>
      </c>
      <c r="K10" s="76">
        <v>244761.85299999989</v>
      </c>
      <c r="L10" s="76">
        <v>253328.33000000007</v>
      </c>
      <c r="M10" s="76">
        <v>242001.27399999998</v>
      </c>
      <c r="N10" s="76">
        <v>243713.17799999984</v>
      </c>
      <c r="O10" s="76">
        <v>247356.92000000039</v>
      </c>
      <c r="P10" s="76">
        <v>246625.14299999969</v>
      </c>
      <c r="Q10" s="303">
        <v>274628.04600000009</v>
      </c>
      <c r="R10" s="273">
        <v>2982224.423</v>
      </c>
      <c r="S10" s="352">
        <v>100.95547139170422</v>
      </c>
      <c r="T10" s="67"/>
      <c r="U10" s="53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17" customFormat="1">
      <c r="A11" s="15" t="s">
        <v>75</v>
      </c>
      <c r="B11" s="15" t="s">
        <v>24</v>
      </c>
      <c r="C11" s="106">
        <v>1532356.2</v>
      </c>
      <c r="D11" s="328">
        <v>1518756.2</v>
      </c>
      <c r="E11" s="446">
        <v>1518756.2</v>
      </c>
      <c r="F11" s="304">
        <v>145477.098</v>
      </c>
      <c r="G11" s="78">
        <v>119148.93900000001</v>
      </c>
      <c r="H11" s="78">
        <v>120489.73699999996</v>
      </c>
      <c r="I11" s="78">
        <v>127990.12700000004</v>
      </c>
      <c r="J11" s="78">
        <v>129279.32599999994</v>
      </c>
      <c r="K11" s="78">
        <v>124865.20200000005</v>
      </c>
      <c r="L11" s="78">
        <v>129693.01599999995</v>
      </c>
      <c r="M11" s="78">
        <v>123499.13300000003</v>
      </c>
      <c r="N11" s="78">
        <v>123038.08400000003</v>
      </c>
      <c r="O11" s="78">
        <v>124772.4169999999</v>
      </c>
      <c r="P11" s="78">
        <v>124886.4870000002</v>
      </c>
      <c r="Q11" s="305">
        <v>142758.62599999993</v>
      </c>
      <c r="R11" s="274">
        <v>1535898.192</v>
      </c>
      <c r="S11" s="353">
        <v>101.12868622363484</v>
      </c>
      <c r="T11" s="67"/>
      <c r="U11" s="53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44">
      <c r="A12" s="16" t="s">
        <v>181</v>
      </c>
      <c r="B12" s="16" t="s">
        <v>195</v>
      </c>
      <c r="C12" s="107">
        <v>383647.5</v>
      </c>
      <c r="D12" s="481">
        <v>623747.5</v>
      </c>
      <c r="E12" s="482">
        <v>623747.5</v>
      </c>
      <c r="F12" s="306">
        <v>31971</v>
      </c>
      <c r="G12" s="80">
        <v>31971</v>
      </c>
      <c r="H12" s="80">
        <v>31969</v>
      </c>
      <c r="I12" s="80">
        <v>31971</v>
      </c>
      <c r="J12" s="80">
        <v>31971</v>
      </c>
      <c r="K12" s="80">
        <v>31969</v>
      </c>
      <c r="L12" s="80">
        <v>71987</v>
      </c>
      <c r="M12" s="80">
        <v>71988</v>
      </c>
      <c r="N12" s="80">
        <v>71986</v>
      </c>
      <c r="O12" s="80">
        <v>71988</v>
      </c>
      <c r="P12" s="80">
        <v>71988</v>
      </c>
      <c r="Q12" s="307">
        <v>71988.5</v>
      </c>
      <c r="R12" s="275">
        <v>623747.5</v>
      </c>
      <c r="S12" s="354">
        <v>100</v>
      </c>
      <c r="T12" s="67"/>
      <c r="U12" s="53"/>
      <c r="Y12" s="257"/>
    </row>
    <row r="13" spans="1:44" s="17" customFormat="1">
      <c r="A13" s="14" t="s">
        <v>74</v>
      </c>
      <c r="B13" s="14" t="s">
        <v>137</v>
      </c>
      <c r="C13" s="105">
        <v>0</v>
      </c>
      <c r="D13" s="327">
        <v>208000</v>
      </c>
      <c r="E13" s="445">
        <v>208000</v>
      </c>
      <c r="F13" s="302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34666</v>
      </c>
      <c r="M13" s="76">
        <v>34667</v>
      </c>
      <c r="N13" s="76">
        <v>34666</v>
      </c>
      <c r="O13" s="76">
        <v>34667</v>
      </c>
      <c r="P13" s="76">
        <v>34667</v>
      </c>
      <c r="Q13" s="303">
        <v>34667</v>
      </c>
      <c r="R13" s="273">
        <v>208000</v>
      </c>
      <c r="S13" s="352">
        <v>100</v>
      </c>
      <c r="T13" s="67"/>
      <c r="U13" s="5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</row>
    <row r="14" spans="1:44" s="17" customFormat="1">
      <c r="A14" s="15" t="s">
        <v>75</v>
      </c>
      <c r="B14" s="15" t="s">
        <v>24</v>
      </c>
      <c r="C14" s="106">
        <v>383647.5</v>
      </c>
      <c r="D14" s="328">
        <v>415747.5</v>
      </c>
      <c r="E14" s="446">
        <v>415747.5</v>
      </c>
      <c r="F14" s="304">
        <v>31971</v>
      </c>
      <c r="G14" s="78">
        <v>31971</v>
      </c>
      <c r="H14" s="78">
        <v>31969</v>
      </c>
      <c r="I14" s="78">
        <v>31971</v>
      </c>
      <c r="J14" s="78">
        <v>31971</v>
      </c>
      <c r="K14" s="78">
        <v>31969</v>
      </c>
      <c r="L14" s="78">
        <v>37321</v>
      </c>
      <c r="M14" s="78">
        <v>37321</v>
      </c>
      <c r="N14" s="78">
        <v>37320</v>
      </c>
      <c r="O14" s="78">
        <v>37321</v>
      </c>
      <c r="P14" s="78">
        <v>37321</v>
      </c>
      <c r="Q14" s="305">
        <v>37321.5</v>
      </c>
      <c r="R14" s="274">
        <v>415747.5</v>
      </c>
      <c r="S14" s="353">
        <v>100</v>
      </c>
      <c r="T14" s="67"/>
      <c r="U14" s="53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4" s="12" customFormat="1">
      <c r="A15" s="137" t="s">
        <v>148</v>
      </c>
      <c r="B15" s="137" t="s">
        <v>158</v>
      </c>
      <c r="C15" s="216">
        <v>5400</v>
      </c>
      <c r="D15" s="397">
        <v>5400</v>
      </c>
      <c r="E15" s="448">
        <v>5400</v>
      </c>
      <c r="F15" s="308">
        <v>450</v>
      </c>
      <c r="G15" s="180">
        <v>450</v>
      </c>
      <c r="H15" s="180">
        <v>450</v>
      </c>
      <c r="I15" s="180">
        <v>450</v>
      </c>
      <c r="J15" s="180">
        <v>450</v>
      </c>
      <c r="K15" s="180">
        <v>450</v>
      </c>
      <c r="L15" s="180">
        <v>450</v>
      </c>
      <c r="M15" s="180">
        <v>450</v>
      </c>
      <c r="N15" s="180">
        <v>450</v>
      </c>
      <c r="O15" s="180">
        <v>450</v>
      </c>
      <c r="P15" s="180">
        <v>450</v>
      </c>
      <c r="Q15" s="309">
        <v>450</v>
      </c>
      <c r="R15" s="280">
        <v>5400</v>
      </c>
      <c r="S15" s="532">
        <v>100</v>
      </c>
      <c r="T15" s="67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44" s="17" customFormat="1">
      <c r="A16" s="189" t="s">
        <v>74</v>
      </c>
      <c r="B16" s="189" t="s">
        <v>137</v>
      </c>
      <c r="C16" s="217">
        <v>0</v>
      </c>
      <c r="D16" s="398">
        <v>0</v>
      </c>
      <c r="E16" s="449">
        <v>0</v>
      </c>
      <c r="F16" s="310">
        <v>0</v>
      </c>
      <c r="G16" s="191">
        <v>0</v>
      </c>
      <c r="H16" s="191">
        <v>0</v>
      </c>
      <c r="I16" s="191">
        <v>0</v>
      </c>
      <c r="J16" s="191">
        <v>0</v>
      </c>
      <c r="K16" s="191">
        <v>0</v>
      </c>
      <c r="L16" s="191">
        <v>0</v>
      </c>
      <c r="M16" s="191">
        <v>0</v>
      </c>
      <c r="N16" s="191">
        <v>0</v>
      </c>
      <c r="O16" s="191">
        <v>0</v>
      </c>
      <c r="P16" s="191">
        <v>0</v>
      </c>
      <c r="Q16" s="311">
        <v>0</v>
      </c>
      <c r="R16" s="281">
        <v>0</v>
      </c>
      <c r="S16" s="533" t="s">
        <v>189</v>
      </c>
      <c r="T16" s="67"/>
      <c r="U16" s="53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1:44" s="17" customFormat="1">
      <c r="A17" s="15" t="s">
        <v>75</v>
      </c>
      <c r="B17" s="15" t="s">
        <v>24</v>
      </c>
      <c r="C17" s="106">
        <v>5400</v>
      </c>
      <c r="D17" s="328">
        <v>5400</v>
      </c>
      <c r="E17" s="446">
        <v>5400</v>
      </c>
      <c r="F17" s="304">
        <v>450</v>
      </c>
      <c r="G17" s="78">
        <v>450</v>
      </c>
      <c r="H17" s="78">
        <v>450</v>
      </c>
      <c r="I17" s="78">
        <v>450</v>
      </c>
      <c r="J17" s="78">
        <v>450</v>
      </c>
      <c r="K17" s="78">
        <v>450</v>
      </c>
      <c r="L17" s="78">
        <v>450</v>
      </c>
      <c r="M17" s="78">
        <v>450</v>
      </c>
      <c r="N17" s="78">
        <v>450</v>
      </c>
      <c r="O17" s="78">
        <v>450</v>
      </c>
      <c r="P17" s="78">
        <v>450</v>
      </c>
      <c r="Q17" s="305">
        <v>450</v>
      </c>
      <c r="R17" s="274">
        <v>5400</v>
      </c>
      <c r="S17" s="353">
        <v>100</v>
      </c>
      <c r="T17" s="67"/>
      <c r="U17" s="53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</row>
    <row r="18" spans="1:44">
      <c r="A18" s="16" t="s">
        <v>63</v>
      </c>
      <c r="B18" s="16" t="s">
        <v>133</v>
      </c>
      <c r="C18" s="107">
        <v>142146.9</v>
      </c>
      <c r="D18" s="481">
        <v>149146.9</v>
      </c>
      <c r="E18" s="482">
        <v>149146.9</v>
      </c>
      <c r="F18" s="306">
        <v>12987.418999999998</v>
      </c>
      <c r="G18" s="80">
        <v>16426.452000000001</v>
      </c>
      <c r="H18" s="80">
        <v>13025.835000000006</v>
      </c>
      <c r="I18" s="80">
        <v>15975.28899999999</v>
      </c>
      <c r="J18" s="80">
        <v>13819.626000000004</v>
      </c>
      <c r="K18" s="80">
        <v>12486.404999999999</v>
      </c>
      <c r="L18" s="80">
        <v>12850.237999999998</v>
      </c>
      <c r="M18" s="80">
        <v>15663.835000000006</v>
      </c>
      <c r="N18" s="80">
        <v>12352.87999999999</v>
      </c>
      <c r="O18" s="80">
        <v>12147.171000000031</v>
      </c>
      <c r="P18" s="80">
        <v>16687.597999999969</v>
      </c>
      <c r="Q18" s="307">
        <v>18539.755000000005</v>
      </c>
      <c r="R18" s="275">
        <v>172962.503</v>
      </c>
      <c r="S18" s="354">
        <v>115.96788334185962</v>
      </c>
      <c r="T18" s="67"/>
      <c r="U18" s="53"/>
    </row>
    <row r="19" spans="1:44" s="17" customFormat="1">
      <c r="A19" s="14" t="s">
        <v>74</v>
      </c>
      <c r="B19" s="14" t="s">
        <v>137</v>
      </c>
      <c r="C19" s="105">
        <v>4863.6000000000004</v>
      </c>
      <c r="D19" s="327">
        <v>4863.6000000000004</v>
      </c>
      <c r="E19" s="445">
        <v>4863.6000000000004</v>
      </c>
      <c r="F19" s="302">
        <v>1421.3370000000002</v>
      </c>
      <c r="G19" s="76">
        <v>641.86599999999976</v>
      </c>
      <c r="H19" s="76">
        <v>401.279</v>
      </c>
      <c r="I19" s="76">
        <v>451.33699999999953</v>
      </c>
      <c r="J19" s="76">
        <v>492.44800000000077</v>
      </c>
      <c r="K19" s="76">
        <v>366.9129999999991</v>
      </c>
      <c r="L19" s="76">
        <v>421.20599999999922</v>
      </c>
      <c r="M19" s="76">
        <v>486.15100000000257</v>
      </c>
      <c r="N19" s="76">
        <v>335.6319999999987</v>
      </c>
      <c r="O19" s="76">
        <v>417.35699999999997</v>
      </c>
      <c r="P19" s="76">
        <v>522.36800000000039</v>
      </c>
      <c r="Q19" s="303">
        <v>40.711999999999534</v>
      </c>
      <c r="R19" s="273">
        <v>5998.6059999999998</v>
      </c>
      <c r="S19" s="352">
        <v>123.33674644296404</v>
      </c>
      <c r="T19" s="67"/>
      <c r="U19" s="53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44" s="17" customFormat="1">
      <c r="A20" s="15" t="s">
        <v>75</v>
      </c>
      <c r="B20" s="15" t="s">
        <v>24</v>
      </c>
      <c r="C20" s="106">
        <v>137283.29999999999</v>
      </c>
      <c r="D20" s="328">
        <v>144283.29999999999</v>
      </c>
      <c r="E20" s="446">
        <v>144283.29999999999</v>
      </c>
      <c r="F20" s="304">
        <v>11566.081999999999</v>
      </c>
      <c r="G20" s="78">
        <v>15784.585999999999</v>
      </c>
      <c r="H20" s="78">
        <v>12624.556000000004</v>
      </c>
      <c r="I20" s="78">
        <v>15523.951999999997</v>
      </c>
      <c r="J20" s="78">
        <v>13327.177999999993</v>
      </c>
      <c r="K20" s="78">
        <v>12119.492000000013</v>
      </c>
      <c r="L20" s="78">
        <v>12429.031999999992</v>
      </c>
      <c r="M20" s="78">
        <v>15177.684000000008</v>
      </c>
      <c r="N20" s="78">
        <v>12017.247999999992</v>
      </c>
      <c r="O20" s="78">
        <v>11729.814000000013</v>
      </c>
      <c r="P20" s="78">
        <v>16165.229999999981</v>
      </c>
      <c r="Q20" s="305">
        <v>18499.043000000005</v>
      </c>
      <c r="R20" s="274">
        <v>166963.897</v>
      </c>
      <c r="S20" s="353">
        <v>115.71948867263224</v>
      </c>
      <c r="T20" s="67"/>
      <c r="U20" s="53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44">
      <c r="A21" s="16" t="s">
        <v>159</v>
      </c>
      <c r="B21" s="16" t="s">
        <v>145</v>
      </c>
      <c r="C21" s="107">
        <v>16</v>
      </c>
      <c r="D21" s="481">
        <v>16</v>
      </c>
      <c r="E21" s="482">
        <v>16</v>
      </c>
      <c r="F21" s="306">
        <v>0.7</v>
      </c>
      <c r="G21" s="80">
        <v>1.8350000000000002</v>
      </c>
      <c r="H21" s="80">
        <v>2.4269999999999996</v>
      </c>
      <c r="I21" s="80">
        <v>2.4489999999999998</v>
      </c>
      <c r="J21" s="80">
        <v>1.027000000000001</v>
      </c>
      <c r="K21" s="80">
        <v>2.5310000000000006</v>
      </c>
      <c r="L21" s="80">
        <v>0.86299999999999955</v>
      </c>
      <c r="M21" s="80">
        <v>0.71900000000000119</v>
      </c>
      <c r="N21" s="80">
        <v>4.2839999999999989</v>
      </c>
      <c r="O21" s="80">
        <v>1.1950000000000003</v>
      </c>
      <c r="P21" s="80">
        <v>1.9619999999999962</v>
      </c>
      <c r="Q21" s="307">
        <v>4.7340000000000018</v>
      </c>
      <c r="R21" s="275">
        <v>24.725999999999999</v>
      </c>
      <c r="S21" s="354">
        <v>154.53749999999999</v>
      </c>
      <c r="T21" s="67"/>
      <c r="U21" s="53"/>
    </row>
    <row r="22" spans="1:44" s="17" customFormat="1">
      <c r="A22" s="14" t="s">
        <v>74</v>
      </c>
      <c r="B22" s="14" t="s">
        <v>137</v>
      </c>
      <c r="C22" s="105">
        <v>1</v>
      </c>
      <c r="D22" s="327">
        <v>1</v>
      </c>
      <c r="E22" s="445">
        <v>1</v>
      </c>
      <c r="F22" s="302">
        <v>0</v>
      </c>
      <c r="G22" s="76">
        <v>0</v>
      </c>
      <c r="H22" s="76">
        <v>1.58</v>
      </c>
      <c r="I22" s="76">
        <v>0.66299999999999981</v>
      </c>
      <c r="J22" s="76">
        <v>0</v>
      </c>
      <c r="K22" s="76">
        <v>1.4570000000000003</v>
      </c>
      <c r="L22" s="76">
        <v>0</v>
      </c>
      <c r="M22" s="76">
        <v>0</v>
      </c>
      <c r="N22" s="76">
        <v>2.1419999999999995</v>
      </c>
      <c r="O22" s="76">
        <v>0</v>
      </c>
      <c r="P22" s="76">
        <v>1.1619999999999999</v>
      </c>
      <c r="Q22" s="303">
        <v>2.479000000000001</v>
      </c>
      <c r="R22" s="273">
        <v>9.4830000000000005</v>
      </c>
      <c r="S22" s="352">
        <v>948.30000000000007</v>
      </c>
      <c r="T22" s="67"/>
      <c r="U22" s="53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44" s="17" customFormat="1">
      <c r="A23" s="15" t="s">
        <v>75</v>
      </c>
      <c r="B23" s="15" t="s">
        <v>24</v>
      </c>
      <c r="C23" s="106">
        <v>15</v>
      </c>
      <c r="D23" s="328">
        <v>15</v>
      </c>
      <c r="E23" s="446">
        <v>15</v>
      </c>
      <c r="F23" s="304">
        <v>0.7</v>
      </c>
      <c r="G23" s="78">
        <v>1.8350000000000002</v>
      </c>
      <c r="H23" s="78">
        <v>0.84699999999999998</v>
      </c>
      <c r="I23" s="78">
        <v>1.786</v>
      </c>
      <c r="J23" s="78">
        <v>1.0270000000000001</v>
      </c>
      <c r="K23" s="78">
        <v>1.0739999999999998</v>
      </c>
      <c r="L23" s="78">
        <v>0.86299999999999955</v>
      </c>
      <c r="M23" s="78">
        <v>0.71900000000000119</v>
      </c>
      <c r="N23" s="78">
        <v>2.1419999999999995</v>
      </c>
      <c r="O23" s="78">
        <v>1.1950000000000003</v>
      </c>
      <c r="P23" s="78">
        <v>0.79999999999999893</v>
      </c>
      <c r="Q23" s="305">
        <v>2.2550000000000008</v>
      </c>
      <c r="R23" s="274">
        <v>15.243</v>
      </c>
      <c r="S23" s="353">
        <v>101.62</v>
      </c>
      <c r="T23" s="67"/>
      <c r="U23" s="5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44">
      <c r="A24" s="16" t="s">
        <v>160</v>
      </c>
      <c r="B24" s="16" t="s">
        <v>196</v>
      </c>
      <c r="C24" s="107">
        <v>2374.8000000000002</v>
      </c>
      <c r="D24" s="481">
        <v>2374.8000000000002</v>
      </c>
      <c r="E24" s="482">
        <v>6123.6549999999997</v>
      </c>
      <c r="F24" s="306">
        <v>200.51300000000001</v>
      </c>
      <c r="G24" s="80">
        <v>382.80099999999993</v>
      </c>
      <c r="H24" s="80">
        <v>228.23000000000013</v>
      </c>
      <c r="I24" s="80">
        <v>645.63000000000011</v>
      </c>
      <c r="J24" s="80">
        <v>588.15299999999957</v>
      </c>
      <c r="K24" s="80">
        <v>1106.2779999999998</v>
      </c>
      <c r="L24" s="80">
        <v>1405.6810000000005</v>
      </c>
      <c r="M24" s="80">
        <v>219.17399999999907</v>
      </c>
      <c r="N24" s="80">
        <v>234.39500000000044</v>
      </c>
      <c r="O24" s="80">
        <v>279.86200000000008</v>
      </c>
      <c r="P24" s="80">
        <v>60.122000000000298</v>
      </c>
      <c r="Q24" s="307">
        <v>654.10999999999967</v>
      </c>
      <c r="R24" s="275">
        <v>6004.9489999999996</v>
      </c>
      <c r="S24" s="354">
        <v>98.061517182140406</v>
      </c>
      <c r="T24" s="67"/>
      <c r="U24" s="53"/>
    </row>
    <row r="25" spans="1:44" s="17" customFormat="1">
      <c r="A25" s="14" t="s">
        <v>74</v>
      </c>
      <c r="B25" s="14" t="s">
        <v>137</v>
      </c>
      <c r="C25" s="105">
        <v>1955</v>
      </c>
      <c r="D25" s="327">
        <v>1955</v>
      </c>
      <c r="E25" s="445">
        <v>5252.6049999999996</v>
      </c>
      <c r="F25" s="302">
        <v>178.74100000000001</v>
      </c>
      <c r="G25" s="76">
        <v>195.89499999999995</v>
      </c>
      <c r="H25" s="76">
        <v>170.22100000000012</v>
      </c>
      <c r="I25" s="76">
        <v>574.44200000000012</v>
      </c>
      <c r="J25" s="76">
        <v>548.73899999999958</v>
      </c>
      <c r="K25" s="76">
        <v>598.42100000000005</v>
      </c>
      <c r="L25" s="76">
        <v>1290.7160000000003</v>
      </c>
      <c r="M25" s="76">
        <v>182.93299999999954</v>
      </c>
      <c r="N25" s="76">
        <v>195.11700000000019</v>
      </c>
      <c r="O25" s="76">
        <v>195.61699999999973</v>
      </c>
      <c r="P25" s="76">
        <v>0</v>
      </c>
      <c r="Q25" s="303">
        <v>489.83899999999994</v>
      </c>
      <c r="R25" s="273">
        <v>4620.6809999999996</v>
      </c>
      <c r="S25" s="352">
        <v>87.969321888853244</v>
      </c>
      <c r="T25" s="67"/>
      <c r="U25" s="53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 s="17" customFormat="1">
      <c r="A26" s="15" t="s">
        <v>75</v>
      </c>
      <c r="B26" s="15" t="s">
        <v>24</v>
      </c>
      <c r="C26" s="106">
        <v>419.8</v>
      </c>
      <c r="D26" s="328">
        <v>419.8</v>
      </c>
      <c r="E26" s="446">
        <v>871.05</v>
      </c>
      <c r="F26" s="304">
        <v>21.771999999999998</v>
      </c>
      <c r="G26" s="78">
        <v>186.90600000000001</v>
      </c>
      <c r="H26" s="78">
        <v>58.009000000000015</v>
      </c>
      <c r="I26" s="78">
        <v>71.187999999999988</v>
      </c>
      <c r="J26" s="78">
        <v>39.413999999999987</v>
      </c>
      <c r="K26" s="78">
        <v>507.85699999999997</v>
      </c>
      <c r="L26" s="78">
        <v>114.96500000000003</v>
      </c>
      <c r="M26" s="78">
        <v>36.240999999999872</v>
      </c>
      <c r="N26" s="78">
        <v>39.27800000000002</v>
      </c>
      <c r="O26" s="78">
        <v>84.245000000000118</v>
      </c>
      <c r="P26" s="78">
        <v>60.122000000000071</v>
      </c>
      <c r="Q26" s="305">
        <v>164.27099999999996</v>
      </c>
      <c r="R26" s="274">
        <v>1384.268</v>
      </c>
      <c r="S26" s="353">
        <v>158.91946501348949</v>
      </c>
      <c r="T26" s="67"/>
      <c r="U26" s="53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44" s="194" customFormat="1">
      <c r="A27" s="43" t="s">
        <v>161</v>
      </c>
      <c r="B27" s="43" t="s">
        <v>7</v>
      </c>
      <c r="C27" s="218">
        <v>5177941.2</v>
      </c>
      <c r="D27" s="218">
        <v>5253441.2</v>
      </c>
      <c r="E27" s="218">
        <v>5257190.0549999997</v>
      </c>
      <c r="F27" s="312">
        <v>467265.13999999996</v>
      </c>
      <c r="G27" s="84">
        <v>392435.42400000006</v>
      </c>
      <c r="H27" s="84">
        <v>404181.97999999975</v>
      </c>
      <c r="I27" s="84">
        <v>423784.41000000015</v>
      </c>
      <c r="J27" s="84">
        <v>420919.33799999999</v>
      </c>
      <c r="K27" s="84">
        <v>415641.26899999985</v>
      </c>
      <c r="L27" s="84">
        <v>469715.12800000003</v>
      </c>
      <c r="M27" s="84">
        <v>453822.13500000024</v>
      </c>
      <c r="N27" s="84">
        <v>451778.82100000046</v>
      </c>
      <c r="O27" s="84">
        <v>456995.56500000041</v>
      </c>
      <c r="P27" s="84">
        <v>460699.31199999899</v>
      </c>
      <c r="Q27" s="313">
        <v>509023.77099999972</v>
      </c>
      <c r="R27" s="282">
        <v>5326262.2929999996</v>
      </c>
      <c r="S27" s="534">
        <v>101.3138622967284</v>
      </c>
      <c r="T27" s="67"/>
      <c r="U27" s="53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44" s="17" customFormat="1">
      <c r="A28" s="44" t="s">
        <v>74</v>
      </c>
      <c r="B28" s="44" t="s">
        <v>137</v>
      </c>
      <c r="C28" s="219">
        <v>3118819.4</v>
      </c>
      <c r="D28" s="400">
        <v>3168819.4</v>
      </c>
      <c r="E28" s="451">
        <v>3172117.0049999999</v>
      </c>
      <c r="F28" s="314">
        <v>277778.48799999995</v>
      </c>
      <c r="G28" s="86">
        <v>224892.158</v>
      </c>
      <c r="H28" s="86">
        <v>238589.83099999989</v>
      </c>
      <c r="I28" s="86">
        <v>247776.35700000019</v>
      </c>
      <c r="J28" s="86">
        <v>245851.39299999992</v>
      </c>
      <c r="K28" s="86">
        <v>245728.64399999985</v>
      </c>
      <c r="L28" s="86">
        <v>289706.25200000009</v>
      </c>
      <c r="M28" s="86">
        <v>277337.35800000001</v>
      </c>
      <c r="N28" s="86">
        <v>278912.06900000037</v>
      </c>
      <c r="O28" s="86">
        <v>282636.89400000032</v>
      </c>
      <c r="P28" s="86">
        <v>281815.67299999949</v>
      </c>
      <c r="Q28" s="315">
        <v>309828.07599999988</v>
      </c>
      <c r="R28" s="283">
        <v>3200853.193</v>
      </c>
      <c r="S28" s="535">
        <v>100.90589937113621</v>
      </c>
      <c r="T28" s="67"/>
      <c r="U28" s="325"/>
      <c r="V28" s="325"/>
      <c r="W28" s="468"/>
      <c r="X28" s="376"/>
      <c r="Y28" s="12"/>
      <c r="Z28" s="468"/>
      <c r="AA28" s="376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s="17" customFormat="1">
      <c r="A29" s="45" t="s">
        <v>75</v>
      </c>
      <c r="B29" s="45" t="s">
        <v>138</v>
      </c>
      <c r="C29" s="220">
        <v>2059121.8</v>
      </c>
      <c r="D29" s="401">
        <v>2084621.8</v>
      </c>
      <c r="E29" s="452">
        <v>2085073.05</v>
      </c>
      <c r="F29" s="316">
        <v>189486.652</v>
      </c>
      <c r="G29" s="88">
        <v>167543.266</v>
      </c>
      <c r="H29" s="88">
        <v>165592.14899999992</v>
      </c>
      <c r="I29" s="88">
        <v>176008.05300000007</v>
      </c>
      <c r="J29" s="88">
        <v>175067.94499999995</v>
      </c>
      <c r="K29" s="88">
        <v>169912.625</v>
      </c>
      <c r="L29" s="88">
        <v>180008.87599999993</v>
      </c>
      <c r="M29" s="88">
        <v>176484.777</v>
      </c>
      <c r="N29" s="88">
        <v>172866.75200000009</v>
      </c>
      <c r="O29" s="88">
        <v>174358.67100000009</v>
      </c>
      <c r="P29" s="88">
        <v>178883.63899999997</v>
      </c>
      <c r="Q29" s="317">
        <v>199195.69500000007</v>
      </c>
      <c r="R29" s="284">
        <v>2125409.1</v>
      </c>
      <c r="S29" s="536">
        <v>101.93451495620263</v>
      </c>
      <c r="T29" s="67"/>
      <c r="U29" s="325"/>
      <c r="V29" s="12"/>
      <c r="W29" s="12"/>
      <c r="X29" s="12"/>
      <c r="Y29" s="12"/>
      <c r="Z29" s="468"/>
      <c r="AA29" s="376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 spans="1:44" s="48" customFormat="1">
      <c r="A30" s="377" t="s">
        <v>64</v>
      </c>
      <c r="B30" s="377" t="s">
        <v>3</v>
      </c>
      <c r="C30" s="394">
        <v>0</v>
      </c>
      <c r="D30" s="402">
        <v>-12771.671999999322</v>
      </c>
      <c r="E30" s="454">
        <v>-199625.38900000043</v>
      </c>
      <c r="F30" s="378">
        <v>25507.514000000025</v>
      </c>
      <c r="G30" s="379">
        <v>-37725.809000000183</v>
      </c>
      <c r="H30" s="379">
        <v>-33694.101999999955</v>
      </c>
      <c r="I30" s="379">
        <v>-15167.033000000054</v>
      </c>
      <c r="J30" s="379">
        <v>-24816.23900000006</v>
      </c>
      <c r="K30" s="379">
        <v>-24638.774000000674</v>
      </c>
      <c r="L30" s="379">
        <v>28718.948000000324</v>
      </c>
      <c r="M30" s="379">
        <v>10069.723999999929</v>
      </c>
      <c r="N30" s="379">
        <v>9788.7170000011101</v>
      </c>
      <c r="O30" s="379">
        <v>12946.753000000492</v>
      </c>
      <c r="P30" s="379">
        <v>-44311.884000001475</v>
      </c>
      <c r="Q30" s="380">
        <v>-48833.470999998972</v>
      </c>
      <c r="R30" s="381">
        <v>-142155.65599999949</v>
      </c>
      <c r="S30" s="537" t="s">
        <v>189</v>
      </c>
      <c r="T30" s="67"/>
      <c r="U30" s="258"/>
      <c r="V30" s="187"/>
      <c r="W30" s="382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</row>
    <row r="31" spans="1:44" s="70" customFormat="1">
      <c r="A31" s="69" t="s">
        <v>74</v>
      </c>
      <c r="B31" s="69" t="s">
        <v>137</v>
      </c>
      <c r="C31" s="395">
        <v>0</v>
      </c>
      <c r="D31" s="403">
        <v>-12771.671999999788</v>
      </c>
      <c r="E31" s="455">
        <v>-15164.490999999922</v>
      </c>
      <c r="F31" s="318">
        <v>14042.82699999999</v>
      </c>
      <c r="G31" s="94">
        <v>-37946.453000000154</v>
      </c>
      <c r="H31" s="94">
        <v>-24166.136999999988</v>
      </c>
      <c r="I31" s="94">
        <v>-13279.166999999783</v>
      </c>
      <c r="J31" s="94">
        <v>-17072.185999999987</v>
      </c>
      <c r="K31" s="94">
        <v>-14397.515000000596</v>
      </c>
      <c r="L31" s="94">
        <v>30216.570000000531</v>
      </c>
      <c r="M31" s="94">
        <v>17232.142999999691</v>
      </c>
      <c r="N31" s="94">
        <v>17907.854000000982</v>
      </c>
      <c r="O31" s="94">
        <v>16794.688000000082</v>
      </c>
      <c r="P31" s="94">
        <v>-28803.992000001017</v>
      </c>
      <c r="Q31" s="319">
        <v>34677.685000000522</v>
      </c>
      <c r="R31" s="285">
        <v>-4793.6829999997281</v>
      </c>
      <c r="S31" s="538" t="s">
        <v>189</v>
      </c>
      <c r="T31" s="67"/>
      <c r="U31" s="53"/>
      <c r="V31" s="263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44" s="17" customFormat="1">
      <c r="A32" s="46" t="s">
        <v>75</v>
      </c>
      <c r="B32" s="46" t="s">
        <v>138</v>
      </c>
      <c r="C32" s="223">
        <v>0</v>
      </c>
      <c r="D32" s="404">
        <v>0</v>
      </c>
      <c r="E32" s="456">
        <v>-184460.89800000028</v>
      </c>
      <c r="F32" s="320">
        <v>11464.687000000005</v>
      </c>
      <c r="G32" s="96">
        <v>220.64399999994203</v>
      </c>
      <c r="H32" s="96">
        <v>-9527.9649999999674</v>
      </c>
      <c r="I32" s="96">
        <v>-1887.86599999998</v>
      </c>
      <c r="J32" s="96">
        <v>-7744.0530000000726</v>
      </c>
      <c r="K32" s="96">
        <v>-10241.259000000078</v>
      </c>
      <c r="L32" s="96">
        <v>-1497.6220000002068</v>
      </c>
      <c r="M32" s="96">
        <v>-7162.4189999999944</v>
      </c>
      <c r="N32" s="96">
        <v>-8119.1369999998715</v>
      </c>
      <c r="O32" s="96">
        <v>-3847.934999999823</v>
      </c>
      <c r="P32" s="96">
        <v>-15507.892000000225</v>
      </c>
      <c r="Q32" s="321">
        <v>-83511.155999999493</v>
      </c>
      <c r="R32" s="286">
        <v>-137361.97299999977</v>
      </c>
      <c r="S32" s="539" t="s">
        <v>189</v>
      </c>
      <c r="T32" s="67"/>
      <c r="U32" s="53"/>
      <c r="V32" s="26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1:44" s="48" customFormat="1">
      <c r="A33" s="383" t="s">
        <v>213</v>
      </c>
      <c r="B33" s="383" t="s">
        <v>25</v>
      </c>
      <c r="C33" s="396">
        <v>0</v>
      </c>
      <c r="D33" s="405">
        <v>0</v>
      </c>
      <c r="E33" s="457">
        <v>0</v>
      </c>
      <c r="F33" s="384">
        <v>43.22</v>
      </c>
      <c r="G33" s="385">
        <v>-285.74</v>
      </c>
      <c r="H33" s="385">
        <v>130.67700000000002</v>
      </c>
      <c r="I33" s="385">
        <v>-248.24200000000005</v>
      </c>
      <c r="J33" s="385">
        <v>-1012.9200000000001</v>
      </c>
      <c r="K33" s="385">
        <v>1099.2</v>
      </c>
      <c r="L33" s="385">
        <v>-147.79299999999989</v>
      </c>
      <c r="M33" s="385">
        <v>-674.91699999999992</v>
      </c>
      <c r="N33" s="385">
        <v>611.70799999999986</v>
      </c>
      <c r="O33" s="385">
        <v>-553.30300000000011</v>
      </c>
      <c r="P33" s="385">
        <v>-342.70699999999965</v>
      </c>
      <c r="Q33" s="386">
        <v>3592.75</v>
      </c>
      <c r="R33" s="387">
        <v>2211.933</v>
      </c>
      <c r="S33" s="540" t="s">
        <v>189</v>
      </c>
      <c r="T33" s="67"/>
      <c r="U33" s="258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</row>
    <row r="34" spans="1:44" s="70" customFormat="1">
      <c r="A34" s="69" t="s">
        <v>74</v>
      </c>
      <c r="B34" s="69" t="s">
        <v>137</v>
      </c>
      <c r="C34" s="225">
        <v>0</v>
      </c>
      <c r="D34" s="406">
        <v>0</v>
      </c>
      <c r="E34" s="458">
        <v>0</v>
      </c>
      <c r="F34" s="322">
        <v>-57.492000000000004</v>
      </c>
      <c r="G34" s="100">
        <v>-149.21999999999997</v>
      </c>
      <c r="H34" s="100">
        <v>41.617999999999995</v>
      </c>
      <c r="I34" s="100">
        <v>-169.05900000000003</v>
      </c>
      <c r="J34" s="100">
        <v>-893.28700000000003</v>
      </c>
      <c r="K34" s="100">
        <v>1216.893</v>
      </c>
      <c r="L34" s="100">
        <v>-147.39799999999994</v>
      </c>
      <c r="M34" s="100">
        <v>-684.19100000000003</v>
      </c>
      <c r="N34" s="100">
        <v>724.92699999999991</v>
      </c>
      <c r="O34" s="100">
        <v>-635.93099999999993</v>
      </c>
      <c r="P34" s="100">
        <v>-198.90499999999986</v>
      </c>
      <c r="Q34" s="323">
        <v>698.15599999999984</v>
      </c>
      <c r="R34" s="287">
        <v>-253.88899999999998</v>
      </c>
      <c r="S34" s="541" t="s">
        <v>189</v>
      </c>
      <c r="T34" s="67"/>
      <c r="U34" s="53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17" customFormat="1">
      <c r="A35" s="46" t="s">
        <v>75</v>
      </c>
      <c r="B35" s="46" t="s">
        <v>138</v>
      </c>
      <c r="C35" s="223">
        <v>0</v>
      </c>
      <c r="D35" s="404">
        <v>0</v>
      </c>
      <c r="E35" s="456">
        <v>0</v>
      </c>
      <c r="F35" s="320">
        <v>100.712</v>
      </c>
      <c r="G35" s="96">
        <v>-136.52000000000001</v>
      </c>
      <c r="H35" s="96">
        <v>89.058999999999997</v>
      </c>
      <c r="I35" s="96">
        <v>-79.182999999999993</v>
      </c>
      <c r="J35" s="96">
        <v>-119.633</v>
      </c>
      <c r="K35" s="96">
        <v>-117.69299999999998</v>
      </c>
      <c r="L35" s="96">
        <v>-0.39500000000003865</v>
      </c>
      <c r="M35" s="96">
        <v>9.2740000000000293</v>
      </c>
      <c r="N35" s="96">
        <v>-113.21900000000002</v>
      </c>
      <c r="O35" s="96">
        <v>82.627999999999986</v>
      </c>
      <c r="P35" s="96">
        <v>-143.80199999999996</v>
      </c>
      <c r="Q35" s="321">
        <v>2894.5940000000001</v>
      </c>
      <c r="R35" s="286">
        <v>2465.8220000000001</v>
      </c>
      <c r="S35" s="539" t="s">
        <v>189</v>
      </c>
      <c r="T35" s="67"/>
      <c r="U35" s="53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48" customFormat="1">
      <c r="A36" s="383" t="s">
        <v>65</v>
      </c>
      <c r="B36" s="383" t="s">
        <v>136</v>
      </c>
      <c r="C36" s="396">
        <v>0</v>
      </c>
      <c r="D36" s="405">
        <v>-12771.671999999322</v>
      </c>
      <c r="E36" s="457">
        <v>-199625.38900000043</v>
      </c>
      <c r="F36" s="384">
        <v>25550.734000000026</v>
      </c>
      <c r="G36" s="385">
        <v>-38011.549000000188</v>
      </c>
      <c r="H36" s="385">
        <v>-33563.424999999952</v>
      </c>
      <c r="I36" s="385">
        <v>-15415.275000000052</v>
      </c>
      <c r="J36" s="385">
        <v>-25829.159000000065</v>
      </c>
      <c r="K36" s="385">
        <v>-23539.574000000663</v>
      </c>
      <c r="L36" s="385">
        <v>28571.155000000319</v>
      </c>
      <c r="M36" s="385">
        <v>9394.8069999999279</v>
      </c>
      <c r="N36" s="385">
        <v>10400.425000001109</v>
      </c>
      <c r="O36" s="385">
        <v>12393.450000000492</v>
      </c>
      <c r="P36" s="385">
        <v>-44654.59100000147</v>
      </c>
      <c r="Q36" s="386">
        <v>-45240.720999998986</v>
      </c>
      <c r="R36" s="387">
        <v>-139943.7229999995</v>
      </c>
      <c r="S36" s="540" t="s">
        <v>189</v>
      </c>
      <c r="T36" s="67"/>
      <c r="U36" s="325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</row>
    <row r="37" spans="1:44" s="70" customFormat="1">
      <c r="A37" s="69" t="s">
        <v>74</v>
      </c>
      <c r="B37" s="69" t="s">
        <v>137</v>
      </c>
      <c r="C37" s="225">
        <v>0</v>
      </c>
      <c r="D37" s="406">
        <v>-12771.671999999788</v>
      </c>
      <c r="E37" s="458">
        <v>-15164.490999999922</v>
      </c>
      <c r="F37" s="322">
        <v>13985.33499999999</v>
      </c>
      <c r="G37" s="100">
        <v>-38095.673000000155</v>
      </c>
      <c r="H37" s="100">
        <v>-24124.518999999986</v>
      </c>
      <c r="I37" s="100">
        <v>-13448.225999999784</v>
      </c>
      <c r="J37" s="100">
        <v>-17965.472999999991</v>
      </c>
      <c r="K37" s="100">
        <v>-13180.6220000006</v>
      </c>
      <c r="L37" s="100">
        <v>30069.172000000537</v>
      </c>
      <c r="M37" s="100">
        <v>16547.951999999692</v>
      </c>
      <c r="N37" s="100">
        <v>18632.781000000981</v>
      </c>
      <c r="O37" s="100">
        <v>16158.757000000081</v>
      </c>
      <c r="P37" s="100">
        <v>-29002.897000001016</v>
      </c>
      <c r="Q37" s="323">
        <v>35375.841000000517</v>
      </c>
      <c r="R37" s="287">
        <v>-5047.5719999997282</v>
      </c>
      <c r="S37" s="541" t="s">
        <v>189</v>
      </c>
      <c r="T37" s="67"/>
      <c r="U37" s="53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17" customFormat="1" ht="13.5" thickBot="1">
      <c r="A38" s="230" t="s">
        <v>75</v>
      </c>
      <c r="B38" s="230" t="s">
        <v>138</v>
      </c>
      <c r="C38" s="227">
        <v>0</v>
      </c>
      <c r="D38" s="407">
        <v>0</v>
      </c>
      <c r="E38" s="459">
        <v>-184460.89800000028</v>
      </c>
      <c r="F38" s="228">
        <v>11565.399000000005</v>
      </c>
      <c r="G38" s="228">
        <v>84.123999999941589</v>
      </c>
      <c r="H38" s="228">
        <v>-9438.9059999999663</v>
      </c>
      <c r="I38" s="228">
        <v>-1967.0489999999802</v>
      </c>
      <c r="J38" s="228">
        <v>-7863.6860000000725</v>
      </c>
      <c r="K38" s="228">
        <v>-10358.952000000081</v>
      </c>
      <c r="L38" s="228">
        <v>-1498.0170000002036</v>
      </c>
      <c r="M38" s="228">
        <v>-7153.1449999999968</v>
      </c>
      <c r="N38" s="228">
        <v>-8232.3559999998688</v>
      </c>
      <c r="O38" s="228">
        <v>-3765.3069999998261</v>
      </c>
      <c r="P38" s="228">
        <v>-15651.694000000221</v>
      </c>
      <c r="Q38" s="324">
        <v>-80616.561999999511</v>
      </c>
      <c r="R38" s="288">
        <v>-134896.15099999978</v>
      </c>
      <c r="S38" s="542" t="s">
        <v>189</v>
      </c>
      <c r="T38" s="67"/>
      <c r="U38" s="53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ht="15">
      <c r="A39" s="466" t="s">
        <v>192</v>
      </c>
      <c r="B39" s="466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259"/>
      <c r="S39" s="12"/>
      <c r="U39" s="53"/>
    </row>
    <row r="40" spans="1:44">
      <c r="A40" s="12"/>
      <c r="B40" s="1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259"/>
      <c r="S40" s="12"/>
    </row>
    <row r="41" spans="1:44">
      <c r="A41" s="12"/>
      <c r="B41" s="12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261"/>
      <c r="N41" s="59"/>
      <c r="O41" s="59"/>
      <c r="P41" s="59"/>
      <c r="Q41" s="59"/>
      <c r="R41" s="259"/>
      <c r="S41" s="12"/>
    </row>
    <row r="42" spans="1:44">
      <c r="A42" s="12"/>
      <c r="B42" s="12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261"/>
      <c r="N42" s="59"/>
      <c r="O42" s="59"/>
      <c r="P42" s="59"/>
      <c r="Q42" s="59"/>
      <c r="R42" s="259"/>
      <c r="S42" s="12"/>
    </row>
    <row r="43" spans="1:44">
      <c r="A43" s="12"/>
      <c r="B43" s="12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267"/>
      <c r="O43" s="59"/>
      <c r="P43" s="59"/>
      <c r="Q43" s="59"/>
      <c r="R43" s="259"/>
      <c r="S43" s="12"/>
    </row>
    <row r="44" spans="1:44">
      <c r="A44" s="9"/>
      <c r="B44" s="9"/>
      <c r="C44" s="59"/>
      <c r="D44" s="59"/>
      <c r="E44" s="59"/>
      <c r="F44" s="59"/>
      <c r="G44" s="59"/>
      <c r="H44" s="59"/>
      <c r="I44" s="60"/>
      <c r="J44" s="60"/>
      <c r="K44" s="60"/>
      <c r="L44" s="60"/>
      <c r="M44" s="60"/>
      <c r="N44" s="268"/>
      <c r="O44" s="60"/>
      <c r="P44" s="60"/>
      <c r="Q44" s="60"/>
      <c r="R44" s="260"/>
    </row>
    <row r="45" spans="1:44">
      <c r="A45" s="11"/>
      <c r="B45" s="11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260"/>
    </row>
    <row r="46" spans="1:44">
      <c r="A46" s="7"/>
      <c r="B46" s="7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260"/>
    </row>
    <row r="47" spans="1:44">
      <c r="A47" s="7"/>
      <c r="B47" s="7"/>
      <c r="C47" s="59"/>
      <c r="D47" s="59"/>
      <c r="E47" s="59"/>
      <c r="F47" s="59"/>
      <c r="G47" s="59"/>
      <c r="H47" s="59"/>
      <c r="I47" s="60"/>
      <c r="J47" s="60"/>
      <c r="K47" s="60"/>
      <c r="L47" s="60"/>
      <c r="M47" s="60"/>
      <c r="N47" s="60"/>
      <c r="O47" s="60"/>
      <c r="P47" s="60"/>
      <c r="Q47" s="60"/>
      <c r="R47" s="260"/>
    </row>
    <row r="48" spans="1:44"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260"/>
    </row>
    <row r="49" spans="3:18"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260"/>
    </row>
    <row r="50" spans="3:18"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260"/>
    </row>
    <row r="51" spans="3:18"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260"/>
    </row>
    <row r="52" spans="3:18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1"/>
    </row>
    <row r="53" spans="3:18"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1"/>
    </row>
    <row r="54" spans="3:18"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1"/>
    </row>
    <row r="55" spans="3:18"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1"/>
    </row>
    <row r="56" spans="3:18"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1"/>
    </row>
    <row r="57" spans="3:18"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1"/>
    </row>
    <row r="58" spans="3:18"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1"/>
    </row>
    <row r="59" spans="3:18"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1"/>
    </row>
    <row r="60" spans="3:18"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1"/>
    </row>
    <row r="61" spans="3:18"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1"/>
    </row>
    <row r="62" spans="3:18"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1"/>
    </row>
    <row r="63" spans="3:18"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1"/>
    </row>
    <row r="64" spans="3:18"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1"/>
    </row>
    <row r="65" spans="3:18"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1"/>
    </row>
    <row r="66" spans="3:18"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1"/>
    </row>
    <row r="67" spans="3:18"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1"/>
    </row>
    <row r="68" spans="3:18"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1"/>
    </row>
    <row r="69" spans="3:18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1"/>
    </row>
    <row r="70" spans="3:18"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1"/>
    </row>
    <row r="71" spans="3:18"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1"/>
    </row>
    <row r="72" spans="3:18"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1"/>
    </row>
    <row r="73" spans="3:18"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1"/>
    </row>
    <row r="74" spans="3:18"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1"/>
    </row>
    <row r="75" spans="3:18"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1"/>
    </row>
    <row r="76" spans="3:18"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1"/>
    </row>
    <row r="77" spans="3:18"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1"/>
    </row>
    <row r="78" spans="3:18"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1"/>
    </row>
    <row r="79" spans="3:18"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1"/>
    </row>
    <row r="80" spans="3:18"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1"/>
    </row>
    <row r="81" spans="3:18"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1"/>
    </row>
    <row r="82" spans="3:18"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1"/>
    </row>
    <row r="83" spans="3:18"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1"/>
    </row>
    <row r="84" spans="3:18"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1"/>
    </row>
    <row r="85" spans="3:18"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1"/>
    </row>
    <row r="86" spans="3:18"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1"/>
    </row>
    <row r="87" spans="3:18"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1"/>
    </row>
    <row r="88" spans="3:18"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1"/>
    </row>
    <row r="89" spans="3:18"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1"/>
    </row>
    <row r="90" spans="3:18"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1"/>
    </row>
    <row r="91" spans="3:18"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1"/>
    </row>
    <row r="92" spans="3:18"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1"/>
    </row>
    <row r="93" spans="3:18"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1"/>
    </row>
    <row r="94" spans="3:18"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1"/>
    </row>
    <row r="95" spans="3:18"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1"/>
    </row>
    <row r="96" spans="3:18"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1"/>
    </row>
    <row r="97" spans="3:18"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1"/>
    </row>
    <row r="98" spans="3:18"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1"/>
    </row>
    <row r="99" spans="3:18"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1"/>
    </row>
    <row r="100" spans="3:18"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1"/>
    </row>
    <row r="101" spans="3:18"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1"/>
    </row>
    <row r="102" spans="3:18"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1"/>
    </row>
    <row r="103" spans="3:18"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1"/>
    </row>
    <row r="104" spans="3:18"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1"/>
    </row>
    <row r="105" spans="3:18"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1"/>
    </row>
    <row r="106" spans="3:18"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1"/>
    </row>
    <row r="107" spans="3:18"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1"/>
    </row>
    <row r="108" spans="3:18"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1"/>
    </row>
    <row r="109" spans="3:18"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1"/>
    </row>
    <row r="110" spans="3:18"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1"/>
    </row>
    <row r="111" spans="3:18"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1"/>
    </row>
    <row r="112" spans="3:18"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1"/>
    </row>
    <row r="113" spans="3:18"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1"/>
    </row>
    <row r="114" spans="3:18"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1"/>
    </row>
    <row r="115" spans="3:18"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1"/>
    </row>
    <row r="116" spans="3:18"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1"/>
    </row>
    <row r="117" spans="3:18"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1"/>
    </row>
    <row r="118" spans="3:18"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1"/>
    </row>
    <row r="119" spans="3:18"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1"/>
    </row>
    <row r="120" spans="3:18"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1"/>
    </row>
    <row r="121" spans="3:18"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1"/>
    </row>
    <row r="122" spans="3:18"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1"/>
    </row>
    <row r="123" spans="3:18"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1"/>
    </row>
    <row r="124" spans="3:18"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1"/>
    </row>
    <row r="125" spans="3:18"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1"/>
    </row>
    <row r="126" spans="3:18"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1"/>
    </row>
    <row r="127" spans="3:18"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1"/>
    </row>
    <row r="128" spans="3:18"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1"/>
    </row>
    <row r="129" spans="3:18"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1"/>
    </row>
    <row r="130" spans="3:18"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1"/>
    </row>
    <row r="131" spans="3:18"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1"/>
    </row>
    <row r="132" spans="3:18"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1"/>
    </row>
    <row r="133" spans="3:18"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1"/>
    </row>
    <row r="134" spans="3:18"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1"/>
    </row>
    <row r="135" spans="3:18"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1"/>
    </row>
    <row r="136" spans="3:18"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1"/>
    </row>
    <row r="137" spans="3:18"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1"/>
    </row>
    <row r="138" spans="3:18"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1"/>
    </row>
    <row r="139" spans="3:18"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1"/>
    </row>
    <row r="140" spans="3:18"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1"/>
    </row>
    <row r="141" spans="3:18"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1"/>
    </row>
    <row r="142" spans="3:18"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1"/>
    </row>
    <row r="143" spans="3:18"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1"/>
    </row>
    <row r="144" spans="3:18"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1"/>
    </row>
    <row r="145" spans="3:18"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1"/>
    </row>
    <row r="146" spans="3:18"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1"/>
    </row>
    <row r="147" spans="3:18"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1"/>
    </row>
    <row r="148" spans="3:18"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1"/>
    </row>
    <row r="149" spans="3:18"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1"/>
    </row>
    <row r="150" spans="3:18"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1"/>
    </row>
    <row r="151" spans="3:18"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1"/>
    </row>
    <row r="152" spans="3:18"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1"/>
    </row>
    <row r="153" spans="3:18"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1"/>
    </row>
    <row r="154" spans="3:18"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1"/>
    </row>
    <row r="155" spans="3:18"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1"/>
    </row>
    <row r="156" spans="3:18"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1"/>
    </row>
    <row r="157" spans="3:18"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1"/>
    </row>
    <row r="158" spans="3:18"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1"/>
    </row>
    <row r="159" spans="3:18"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1"/>
    </row>
    <row r="160" spans="3:18"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1"/>
    </row>
    <row r="161" spans="3:18"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1"/>
    </row>
    <row r="162" spans="3:18"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1"/>
    </row>
    <row r="163" spans="3:18"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1"/>
    </row>
    <row r="164" spans="3:18"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1"/>
    </row>
    <row r="165" spans="3:18"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1"/>
    </row>
    <row r="166" spans="3:18"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1"/>
    </row>
    <row r="167" spans="3:18"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1"/>
    </row>
    <row r="168" spans="3:18"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1"/>
    </row>
    <row r="169" spans="3:18"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1"/>
    </row>
    <row r="170" spans="3:18"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1"/>
    </row>
    <row r="171" spans="3:18"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1"/>
    </row>
    <row r="172" spans="3:18"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1"/>
    </row>
    <row r="173" spans="3:18"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1"/>
    </row>
    <row r="174" spans="3:18"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1"/>
    </row>
    <row r="175" spans="3:18"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1"/>
    </row>
    <row r="176" spans="3:18"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1"/>
    </row>
    <row r="177" spans="3:18"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1"/>
    </row>
    <row r="178" spans="3:18"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1"/>
    </row>
    <row r="179" spans="3:18"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1"/>
    </row>
    <row r="180" spans="3:18"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1"/>
    </row>
    <row r="181" spans="3:18"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1"/>
    </row>
    <row r="182" spans="3:18"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1"/>
    </row>
    <row r="183" spans="3:18"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1"/>
    </row>
    <row r="184" spans="3:18"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1"/>
    </row>
    <row r="185" spans="3:18"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1"/>
    </row>
    <row r="186" spans="3:18"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1"/>
    </row>
    <row r="187" spans="3:18"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1"/>
    </row>
    <row r="188" spans="3:18"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1"/>
    </row>
    <row r="189" spans="3:18"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1"/>
    </row>
    <row r="190" spans="3:18"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1"/>
    </row>
    <row r="191" spans="3:18"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1"/>
    </row>
    <row r="192" spans="3:18"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1"/>
    </row>
    <row r="193" spans="3:18"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1"/>
    </row>
    <row r="194" spans="3:18"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1"/>
    </row>
    <row r="195" spans="3:18"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1"/>
    </row>
    <row r="196" spans="3:18"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1"/>
    </row>
    <row r="197" spans="3:18"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1"/>
    </row>
    <row r="198" spans="3:18"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1"/>
    </row>
    <row r="199" spans="3:18"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1"/>
    </row>
    <row r="200" spans="3:18"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1"/>
    </row>
    <row r="201" spans="3:18"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1"/>
    </row>
    <row r="202" spans="3:18"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1"/>
    </row>
    <row r="203" spans="3:18"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1"/>
    </row>
    <row r="204" spans="3:18"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1"/>
    </row>
    <row r="205" spans="3:18"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1"/>
    </row>
    <row r="206" spans="3:18"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1"/>
    </row>
    <row r="207" spans="3:18"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1"/>
    </row>
    <row r="208" spans="3:18"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1"/>
    </row>
    <row r="209" spans="3:18"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1"/>
    </row>
    <row r="210" spans="3:18"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1"/>
    </row>
    <row r="211" spans="3:18"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1"/>
    </row>
    <row r="212" spans="3:18"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1"/>
    </row>
    <row r="213" spans="3:18"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1"/>
    </row>
    <row r="214" spans="3:18"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1"/>
    </row>
    <row r="215" spans="3:18"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1"/>
    </row>
    <row r="216" spans="3:18"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1"/>
    </row>
    <row r="217" spans="3:18"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1"/>
    </row>
    <row r="218" spans="3:18"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1"/>
    </row>
    <row r="219" spans="3:18"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1"/>
    </row>
    <row r="220" spans="3:18"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1"/>
    </row>
    <row r="221" spans="3:18"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1"/>
    </row>
    <row r="222" spans="3:18"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1"/>
    </row>
    <row r="223" spans="3:18"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1"/>
    </row>
    <row r="224" spans="3:18"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1"/>
    </row>
    <row r="225" spans="3:18"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1"/>
    </row>
    <row r="226" spans="3:18"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1"/>
    </row>
    <row r="227" spans="3:18"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1"/>
    </row>
    <row r="228" spans="3:18"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1"/>
    </row>
    <row r="229" spans="3:18"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1"/>
    </row>
    <row r="230" spans="3:18"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1"/>
    </row>
    <row r="231" spans="3:18"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1"/>
    </row>
    <row r="232" spans="3:18"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1"/>
    </row>
    <row r="233" spans="3:18"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1"/>
    </row>
    <row r="234" spans="3:18"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1"/>
    </row>
    <row r="235" spans="3:18"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1"/>
    </row>
    <row r="236" spans="3:18"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1"/>
    </row>
    <row r="237" spans="3:18"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1"/>
    </row>
    <row r="238" spans="3:18"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1"/>
    </row>
    <row r="239" spans="3:18"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1"/>
    </row>
    <row r="240" spans="3:18"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1"/>
    </row>
    <row r="241" spans="3:18"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1"/>
    </row>
    <row r="242" spans="3:18"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1"/>
    </row>
    <row r="243" spans="3:18"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1"/>
    </row>
    <row r="244" spans="3:18"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1"/>
    </row>
    <row r="245" spans="3:18"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1"/>
    </row>
    <row r="246" spans="3:18"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1"/>
    </row>
    <row r="247" spans="3:18"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1"/>
    </row>
    <row r="248" spans="3:18"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1"/>
    </row>
    <row r="249" spans="3:18"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1"/>
    </row>
    <row r="250" spans="3:18"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1"/>
    </row>
    <row r="251" spans="3:18"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1"/>
    </row>
    <row r="252" spans="3:18"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1"/>
    </row>
    <row r="253" spans="3:18"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1"/>
    </row>
    <row r="254" spans="3:18"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1"/>
    </row>
    <row r="255" spans="3:18"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1"/>
    </row>
    <row r="256" spans="3:18"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1"/>
    </row>
    <row r="257" spans="3:18"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1"/>
    </row>
    <row r="258" spans="3:18"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1"/>
    </row>
    <row r="259" spans="3:18"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1"/>
    </row>
    <row r="260" spans="3:18"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1"/>
    </row>
    <row r="261" spans="3:18"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1"/>
    </row>
    <row r="262" spans="3:18"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1"/>
    </row>
    <row r="263" spans="3:18"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1"/>
    </row>
    <row r="264" spans="3:18"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1"/>
    </row>
    <row r="265" spans="3:18"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1"/>
    </row>
    <row r="266" spans="3:18"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1"/>
    </row>
    <row r="267" spans="3:18"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1"/>
    </row>
    <row r="268" spans="3:18"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1"/>
    </row>
    <row r="269" spans="3:18"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1"/>
    </row>
    <row r="270" spans="3:18"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1"/>
    </row>
    <row r="271" spans="3:18"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1"/>
    </row>
    <row r="272" spans="3:18"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1"/>
    </row>
    <row r="273" spans="3:18"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1"/>
    </row>
    <row r="274" spans="3:18"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1"/>
    </row>
    <row r="275" spans="3:18"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1"/>
    </row>
    <row r="276" spans="3:18"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1"/>
    </row>
    <row r="277" spans="3:18"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1"/>
    </row>
    <row r="278" spans="3:18"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1"/>
    </row>
    <row r="279" spans="3:18"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1"/>
    </row>
    <row r="280" spans="3:18"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1"/>
    </row>
    <row r="281" spans="3:18"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1"/>
    </row>
    <row r="282" spans="3:18"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1"/>
    </row>
    <row r="283" spans="3:18"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1"/>
    </row>
    <row r="284" spans="3:18"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1"/>
    </row>
    <row r="285" spans="3:18"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1"/>
    </row>
    <row r="286" spans="3:18"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1"/>
    </row>
    <row r="287" spans="3:18"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1"/>
    </row>
    <row r="288" spans="3:18"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1"/>
    </row>
    <row r="289" spans="3:18"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1"/>
    </row>
    <row r="290" spans="3:18"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1"/>
    </row>
    <row r="291" spans="3:18"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1"/>
    </row>
    <row r="292" spans="3:18"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1"/>
    </row>
    <row r="293" spans="3:18"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1"/>
    </row>
    <row r="294" spans="3:18"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1"/>
    </row>
    <row r="295" spans="3:18"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1"/>
    </row>
    <row r="296" spans="3:18"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1"/>
    </row>
    <row r="297" spans="3:18"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1"/>
    </row>
    <row r="298" spans="3:18"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1"/>
    </row>
    <row r="299" spans="3:18"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1"/>
    </row>
    <row r="300" spans="3:18"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1"/>
    </row>
    <row r="301" spans="3:18"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1"/>
    </row>
    <row r="302" spans="3:18"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1"/>
    </row>
    <row r="303" spans="3:18"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1"/>
    </row>
    <row r="304" spans="3:18"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1"/>
    </row>
    <row r="305" spans="3:18"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1"/>
    </row>
    <row r="306" spans="3:18"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1"/>
    </row>
    <row r="307" spans="3:18"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1"/>
    </row>
    <row r="308" spans="3:18"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1"/>
    </row>
    <row r="309" spans="3:18"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1"/>
    </row>
    <row r="310" spans="3:18"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1"/>
    </row>
    <row r="311" spans="3:18"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1"/>
    </row>
    <row r="312" spans="3:18"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1"/>
    </row>
    <row r="313" spans="3:18"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1"/>
    </row>
    <row r="314" spans="3:18"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1"/>
    </row>
    <row r="315" spans="3:18"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1"/>
    </row>
    <row r="316" spans="3:18"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1"/>
    </row>
    <row r="317" spans="3:18"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1"/>
    </row>
    <row r="318" spans="3:18"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1"/>
    </row>
    <row r="319" spans="3:18"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1"/>
    </row>
    <row r="320" spans="3:18"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1"/>
    </row>
    <row r="321" spans="3:18"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1"/>
    </row>
    <row r="322" spans="3:18"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1"/>
    </row>
    <row r="323" spans="3:18"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1"/>
    </row>
    <row r="324" spans="3:18"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1"/>
    </row>
    <row r="325" spans="3:18"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1"/>
    </row>
    <row r="326" spans="3:18"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1"/>
    </row>
    <row r="327" spans="3:18"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1"/>
    </row>
    <row r="328" spans="3:18"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1"/>
    </row>
    <row r="329" spans="3:18"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1"/>
    </row>
    <row r="330" spans="3:18"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1"/>
    </row>
    <row r="331" spans="3:18"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1"/>
    </row>
    <row r="332" spans="3:18"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1"/>
    </row>
    <row r="333" spans="3:18"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1"/>
    </row>
    <row r="334" spans="3:18"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1"/>
    </row>
    <row r="335" spans="3:18"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1"/>
    </row>
    <row r="336" spans="3:18"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1"/>
    </row>
    <row r="337" spans="3:18"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1"/>
    </row>
    <row r="338" spans="3:18"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1"/>
    </row>
    <row r="339" spans="3:18"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1"/>
    </row>
    <row r="340" spans="3:18"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1"/>
    </row>
    <row r="341" spans="3:18"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1"/>
    </row>
    <row r="342" spans="3:18"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1"/>
    </row>
    <row r="343" spans="3:18"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1"/>
    </row>
    <row r="344" spans="3:18"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1"/>
    </row>
    <row r="345" spans="3:18"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1"/>
    </row>
    <row r="346" spans="3:18"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1"/>
    </row>
    <row r="347" spans="3:18"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1"/>
    </row>
    <row r="348" spans="3:18"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1"/>
    </row>
    <row r="349" spans="3:18"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1"/>
    </row>
    <row r="350" spans="3:18"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1"/>
    </row>
    <row r="351" spans="3:18"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1"/>
    </row>
    <row r="352" spans="3:18"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1"/>
    </row>
    <row r="353" spans="3:18"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1"/>
    </row>
    <row r="354" spans="3:18"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1"/>
    </row>
    <row r="355" spans="3:18"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1"/>
    </row>
    <row r="356" spans="3:18"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1"/>
    </row>
    <row r="357" spans="3:18"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1"/>
    </row>
    <row r="358" spans="3:18"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1"/>
    </row>
    <row r="359" spans="3:18"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1"/>
    </row>
    <row r="360" spans="3:18"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1"/>
    </row>
    <row r="361" spans="3:18"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1"/>
    </row>
    <row r="362" spans="3:18"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1"/>
    </row>
    <row r="363" spans="3:18"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1"/>
    </row>
    <row r="364" spans="3:18"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1"/>
    </row>
    <row r="365" spans="3:18"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1"/>
    </row>
    <row r="366" spans="3:18"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1"/>
    </row>
    <row r="367" spans="3:18"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1"/>
    </row>
    <row r="368" spans="3:18"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1"/>
    </row>
    <row r="369" spans="3:18"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1"/>
    </row>
    <row r="370" spans="3:18"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1"/>
    </row>
    <row r="371" spans="3:18"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1"/>
    </row>
    <row r="372" spans="3:18"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1"/>
    </row>
    <row r="373" spans="3:18"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1"/>
    </row>
    <row r="374" spans="3:18"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1"/>
    </row>
    <row r="375" spans="3:18"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1"/>
    </row>
    <row r="376" spans="3:18"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1"/>
    </row>
    <row r="377" spans="3:18"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1"/>
    </row>
    <row r="378" spans="3:18"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1"/>
    </row>
    <row r="379" spans="3:18"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1"/>
    </row>
    <row r="380" spans="3:18"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1"/>
    </row>
    <row r="381" spans="3:18"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1"/>
    </row>
    <row r="382" spans="3:18"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1"/>
    </row>
    <row r="383" spans="3:18"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1"/>
    </row>
    <row r="384" spans="3:18"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1"/>
    </row>
    <row r="385" spans="3:18"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1"/>
    </row>
    <row r="386" spans="3:18"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1"/>
    </row>
    <row r="387" spans="3:18"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1"/>
    </row>
    <row r="388" spans="3:18"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1"/>
    </row>
    <row r="389" spans="3:18"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1"/>
    </row>
    <row r="390" spans="3:18"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1"/>
    </row>
    <row r="391" spans="3:18"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1"/>
    </row>
    <row r="392" spans="3:18"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1"/>
    </row>
    <row r="393" spans="3:18"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1"/>
    </row>
    <row r="394" spans="3:18"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1"/>
    </row>
    <row r="395" spans="3:18"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1"/>
    </row>
    <row r="396" spans="3:18"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1"/>
    </row>
    <row r="397" spans="3:18"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1"/>
    </row>
    <row r="398" spans="3:18"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1"/>
    </row>
    <row r="399" spans="3:18"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1"/>
    </row>
    <row r="400" spans="3:18"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1"/>
    </row>
    <row r="401" spans="3:18"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1"/>
    </row>
    <row r="402" spans="3:18"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1"/>
    </row>
    <row r="403" spans="3:18"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1"/>
    </row>
    <row r="404" spans="3:18"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1"/>
    </row>
    <row r="405" spans="3:18"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1"/>
    </row>
    <row r="406" spans="3:18"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1"/>
    </row>
    <row r="407" spans="3:18"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1"/>
    </row>
    <row r="408" spans="3:18"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1"/>
    </row>
    <row r="409" spans="3:18"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1"/>
    </row>
    <row r="410" spans="3:18"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1"/>
    </row>
    <row r="411" spans="3:18"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1"/>
    </row>
    <row r="412" spans="3:18"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1"/>
    </row>
    <row r="413" spans="3:18"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1"/>
    </row>
    <row r="414" spans="3:18"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1"/>
    </row>
    <row r="415" spans="3:18"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1"/>
    </row>
    <row r="416" spans="3:18"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1"/>
    </row>
    <row r="417" spans="3:18"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1"/>
    </row>
    <row r="418" spans="3:18"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1"/>
    </row>
    <row r="419" spans="3:18"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1"/>
    </row>
    <row r="420" spans="3:18"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1"/>
    </row>
    <row r="421" spans="3:18"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1"/>
    </row>
    <row r="422" spans="3:18"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1"/>
    </row>
    <row r="423" spans="3:18"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1"/>
    </row>
    <row r="424" spans="3:18"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1"/>
    </row>
    <row r="425" spans="3:18"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1"/>
    </row>
    <row r="426" spans="3:18"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1"/>
    </row>
    <row r="427" spans="3:18"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1"/>
    </row>
    <row r="428" spans="3:18"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1"/>
    </row>
    <row r="429" spans="3:18"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1"/>
    </row>
    <row r="430" spans="3:18"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1"/>
    </row>
    <row r="431" spans="3:18"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1"/>
    </row>
    <row r="432" spans="3:18"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1"/>
    </row>
    <row r="433" spans="3:18"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1"/>
    </row>
    <row r="434" spans="3:18"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1"/>
    </row>
    <row r="435" spans="3:18"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1"/>
    </row>
    <row r="436" spans="3:18"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1"/>
    </row>
    <row r="437" spans="3:18"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1"/>
    </row>
    <row r="438" spans="3:18"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1"/>
    </row>
    <row r="439" spans="3:18"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1"/>
    </row>
    <row r="440" spans="3:18"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1"/>
    </row>
    <row r="441" spans="3:18"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1"/>
    </row>
    <row r="442" spans="3:18"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1"/>
    </row>
    <row r="443" spans="3:18"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1"/>
    </row>
    <row r="444" spans="3:18"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1"/>
    </row>
    <row r="445" spans="3:18"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1"/>
    </row>
    <row r="446" spans="3:18"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1"/>
    </row>
    <row r="447" spans="3:18"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1"/>
    </row>
    <row r="448" spans="3:18"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1"/>
    </row>
    <row r="449" spans="3:18"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1"/>
    </row>
    <row r="450" spans="3:18"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1"/>
    </row>
    <row r="451" spans="3:18"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1"/>
    </row>
    <row r="452" spans="3:18"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1"/>
    </row>
    <row r="453" spans="3:18"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1"/>
    </row>
    <row r="454" spans="3:18"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1"/>
    </row>
    <row r="455" spans="3:18"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1"/>
    </row>
    <row r="456" spans="3:18"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1"/>
    </row>
    <row r="457" spans="3:18"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1"/>
    </row>
    <row r="458" spans="3:18"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1"/>
    </row>
    <row r="459" spans="3:18"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1"/>
    </row>
    <row r="460" spans="3:18"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1"/>
    </row>
    <row r="461" spans="3:18"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1"/>
    </row>
    <row r="462" spans="3:18"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1"/>
    </row>
    <row r="463" spans="3:18"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1"/>
    </row>
    <row r="464" spans="3:18"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1"/>
    </row>
    <row r="465" spans="3:18"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1"/>
    </row>
    <row r="466" spans="3:18"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1"/>
    </row>
    <row r="467" spans="3:18"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1"/>
    </row>
    <row r="468" spans="3:18"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1"/>
    </row>
    <row r="469" spans="3:18"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1"/>
    </row>
    <row r="470" spans="3:18"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1"/>
    </row>
    <row r="471" spans="3:18"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1"/>
    </row>
    <row r="472" spans="3:18"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1"/>
    </row>
    <row r="473" spans="3:18"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1"/>
    </row>
    <row r="474" spans="3:18"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1"/>
    </row>
    <row r="475" spans="3:18"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1"/>
    </row>
    <row r="476" spans="3:18"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1"/>
    </row>
    <row r="477" spans="3:18"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1"/>
    </row>
    <row r="478" spans="3:18"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1"/>
    </row>
    <row r="479" spans="3:18"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1"/>
    </row>
    <row r="480" spans="3:18"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1"/>
    </row>
    <row r="481" spans="3:18"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1"/>
    </row>
    <row r="482" spans="3:18"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1"/>
    </row>
    <row r="483" spans="3:18"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1"/>
    </row>
    <row r="484" spans="3:18"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1"/>
    </row>
    <row r="485" spans="3:18"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1"/>
    </row>
    <row r="486" spans="3:18"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1"/>
    </row>
    <row r="487" spans="3:18"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1"/>
    </row>
    <row r="488" spans="3:18"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1"/>
    </row>
    <row r="489" spans="3:18"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1"/>
    </row>
    <row r="490" spans="3:18"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1"/>
    </row>
    <row r="491" spans="3:18"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1"/>
    </row>
    <row r="492" spans="3:18"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1"/>
    </row>
    <row r="493" spans="3:18"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1"/>
    </row>
    <row r="494" spans="3:18"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1"/>
    </row>
    <row r="495" spans="3:18"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1"/>
    </row>
    <row r="496" spans="3:18"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1"/>
    </row>
    <row r="497" spans="3:18"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1"/>
    </row>
    <row r="498" spans="3:18"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1"/>
    </row>
    <row r="499" spans="3:18"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1"/>
    </row>
    <row r="500" spans="3:18"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1"/>
    </row>
    <row r="501" spans="3:18"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1"/>
    </row>
    <row r="502" spans="3:18"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1"/>
    </row>
    <row r="503" spans="3:18"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1"/>
    </row>
    <row r="504" spans="3:18"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1"/>
    </row>
    <row r="505" spans="3:18"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1"/>
    </row>
    <row r="506" spans="3:18"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1"/>
    </row>
    <row r="507" spans="3:18"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1"/>
    </row>
    <row r="508" spans="3:18"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1"/>
    </row>
    <row r="509" spans="3:18"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1"/>
    </row>
    <row r="510" spans="3:18"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1"/>
    </row>
    <row r="511" spans="3:18"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1"/>
    </row>
    <row r="512" spans="3:18"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1"/>
    </row>
    <row r="513" spans="3:18"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1"/>
    </row>
    <row r="514" spans="3:18"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1"/>
    </row>
    <row r="515" spans="3:18"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1"/>
    </row>
    <row r="516" spans="3:18"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1"/>
    </row>
    <row r="517" spans="3:18"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1"/>
    </row>
    <row r="518" spans="3:18"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1"/>
    </row>
    <row r="519" spans="3:18"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1"/>
    </row>
    <row r="520" spans="3:18"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1"/>
    </row>
    <row r="521" spans="3:18"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1"/>
    </row>
    <row r="522" spans="3:18"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1"/>
    </row>
    <row r="523" spans="3:18"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1"/>
    </row>
    <row r="524" spans="3:18"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1"/>
    </row>
    <row r="525" spans="3:18"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1"/>
    </row>
    <row r="526" spans="3:18"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1"/>
    </row>
    <row r="527" spans="3:18"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1"/>
    </row>
    <row r="528" spans="3:18"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1"/>
    </row>
    <row r="529" spans="3:18"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1"/>
    </row>
    <row r="530" spans="3:18"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1"/>
    </row>
    <row r="531" spans="3:18"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1"/>
    </row>
    <row r="532" spans="3:18"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1"/>
    </row>
    <row r="533" spans="3:18"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1"/>
    </row>
    <row r="534" spans="3:18"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1"/>
    </row>
    <row r="535" spans="3:18"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1"/>
    </row>
    <row r="536" spans="3:18"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1"/>
    </row>
    <row r="537" spans="3:18"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1"/>
    </row>
    <row r="538" spans="3:18"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1"/>
    </row>
    <row r="539" spans="3:18"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1"/>
    </row>
    <row r="540" spans="3:18"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1"/>
    </row>
    <row r="541" spans="3:18"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1"/>
    </row>
    <row r="542" spans="3:18"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1"/>
    </row>
    <row r="543" spans="3:18"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1"/>
    </row>
    <row r="544" spans="3:18"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1"/>
    </row>
    <row r="545" spans="3:18"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1"/>
    </row>
    <row r="546" spans="3:18"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1"/>
    </row>
    <row r="547" spans="3:18"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1"/>
    </row>
    <row r="548" spans="3:18"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1"/>
    </row>
    <row r="549" spans="3:18"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1"/>
    </row>
    <row r="550" spans="3:18"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1"/>
    </row>
    <row r="551" spans="3:18"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1"/>
    </row>
    <row r="552" spans="3:18"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1"/>
    </row>
    <row r="553" spans="3:18"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1"/>
    </row>
    <row r="554" spans="3:18"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1"/>
    </row>
    <row r="555" spans="3:18"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1"/>
    </row>
    <row r="556" spans="3:18"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1"/>
    </row>
    <row r="557" spans="3:18"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1"/>
    </row>
    <row r="558" spans="3:18"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1"/>
    </row>
    <row r="559" spans="3:18"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1"/>
    </row>
    <row r="560" spans="3:18"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1"/>
    </row>
    <row r="561" spans="3:18"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1"/>
    </row>
    <row r="562" spans="3:18"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1"/>
    </row>
    <row r="563" spans="3:18"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1"/>
    </row>
    <row r="564" spans="3:18"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1"/>
    </row>
    <row r="565" spans="3:18"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1"/>
    </row>
    <row r="566" spans="3:18"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1"/>
    </row>
    <row r="567" spans="3:18"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1"/>
    </row>
    <row r="568" spans="3:18"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1"/>
    </row>
    <row r="569" spans="3:18"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1"/>
    </row>
    <row r="570" spans="3:18"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1"/>
    </row>
    <row r="571" spans="3:18"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1"/>
    </row>
    <row r="572" spans="3:18"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1"/>
    </row>
    <row r="573" spans="3:18"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1"/>
    </row>
    <row r="574" spans="3:18"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1"/>
    </row>
    <row r="575" spans="3:18"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1"/>
    </row>
    <row r="576" spans="3:18"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1"/>
    </row>
    <row r="577" spans="3:18"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1"/>
    </row>
    <row r="578" spans="3:18"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1"/>
    </row>
    <row r="579" spans="3:18"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1"/>
    </row>
    <row r="580" spans="3:18"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1"/>
    </row>
    <row r="581" spans="3:18"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1"/>
    </row>
    <row r="582" spans="3:18"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1"/>
    </row>
    <row r="583" spans="3:18"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1"/>
    </row>
    <row r="584" spans="3:18"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1"/>
    </row>
    <row r="585" spans="3:18"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1"/>
    </row>
    <row r="586" spans="3:18"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1"/>
    </row>
    <row r="587" spans="3:18"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1"/>
    </row>
    <row r="588" spans="3:18"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1"/>
    </row>
    <row r="589" spans="3:18"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1"/>
    </row>
    <row r="590" spans="3:18"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1"/>
    </row>
    <row r="591" spans="3:18"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1"/>
    </row>
    <row r="592" spans="3:18"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1"/>
    </row>
    <row r="593" spans="3:18"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1"/>
    </row>
    <row r="594" spans="3:18"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1"/>
    </row>
    <row r="595" spans="3:18"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1"/>
    </row>
    <row r="596" spans="3:18"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1"/>
    </row>
    <row r="597" spans="3:18"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1"/>
    </row>
    <row r="598" spans="3:18"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1"/>
    </row>
    <row r="599" spans="3:18"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1"/>
    </row>
    <row r="600" spans="3:18"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1"/>
    </row>
    <row r="601" spans="3:18"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1"/>
    </row>
    <row r="602" spans="3:18"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1"/>
    </row>
    <row r="603" spans="3:18"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1"/>
    </row>
    <row r="604" spans="3:18"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1"/>
    </row>
    <row r="605" spans="3:18"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1"/>
    </row>
    <row r="606" spans="3:18"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1"/>
    </row>
    <row r="607" spans="3:18"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1"/>
    </row>
    <row r="608" spans="3:18"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1"/>
    </row>
    <row r="609" spans="3:18"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1"/>
    </row>
    <row r="610" spans="3:18"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1"/>
    </row>
    <row r="611" spans="3:18"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1"/>
    </row>
    <row r="612" spans="3:18"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1"/>
    </row>
    <row r="613" spans="3:18"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1"/>
    </row>
    <row r="614" spans="3:18"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1"/>
    </row>
    <row r="615" spans="3:18"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1"/>
    </row>
    <row r="616" spans="3:18"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1"/>
    </row>
    <row r="617" spans="3:18"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1"/>
    </row>
    <row r="618" spans="3:18"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1"/>
    </row>
    <row r="619" spans="3:18"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1"/>
    </row>
    <row r="620" spans="3:18"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1"/>
    </row>
    <row r="621" spans="3:18"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1"/>
    </row>
    <row r="622" spans="3:18"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1"/>
    </row>
    <row r="623" spans="3:18"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1"/>
    </row>
    <row r="624" spans="3:18"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1"/>
    </row>
    <row r="625" spans="3:18"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1"/>
    </row>
    <row r="626" spans="3:18"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1"/>
    </row>
    <row r="627" spans="3:18"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1"/>
    </row>
    <row r="628" spans="3:18"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1"/>
    </row>
    <row r="629" spans="3:18"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1"/>
    </row>
    <row r="630" spans="3:18"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1"/>
    </row>
    <row r="631" spans="3:18"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1"/>
    </row>
    <row r="632" spans="3:18"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1"/>
    </row>
    <row r="633" spans="3:18"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1"/>
    </row>
    <row r="634" spans="3:18"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1"/>
    </row>
    <row r="635" spans="3:18"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1"/>
    </row>
    <row r="636" spans="3:18"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1"/>
    </row>
    <row r="637" spans="3:18"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1"/>
    </row>
    <row r="638" spans="3:18"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1"/>
    </row>
    <row r="639" spans="3:18"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1"/>
    </row>
    <row r="640" spans="3:18"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1"/>
    </row>
    <row r="641" spans="3:18"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1"/>
    </row>
    <row r="642" spans="3:18"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1"/>
    </row>
    <row r="643" spans="3:18"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1"/>
    </row>
    <row r="644" spans="3:18"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1"/>
    </row>
    <row r="645" spans="3:18"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1"/>
    </row>
    <row r="646" spans="3:18"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1"/>
    </row>
    <row r="647" spans="3:18"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1"/>
    </row>
    <row r="648" spans="3:18"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1"/>
    </row>
    <row r="649" spans="3:18"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1"/>
    </row>
    <row r="650" spans="3:18"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1"/>
    </row>
    <row r="651" spans="3:18"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1"/>
    </row>
    <row r="652" spans="3:18"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1"/>
    </row>
    <row r="653" spans="3:18"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1"/>
    </row>
    <row r="654" spans="3:18"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1"/>
    </row>
    <row r="655" spans="3:18"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1"/>
    </row>
    <row r="656" spans="3:18"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1"/>
    </row>
    <row r="657" spans="3:18"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1"/>
    </row>
    <row r="658" spans="3:18"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1"/>
    </row>
    <row r="659" spans="3:18"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1"/>
    </row>
    <row r="660" spans="3:18"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1"/>
    </row>
    <row r="661" spans="3:18"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1"/>
    </row>
    <row r="662" spans="3:18"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1"/>
    </row>
    <row r="663" spans="3:18"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1"/>
    </row>
    <row r="664" spans="3:18"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1"/>
    </row>
    <row r="665" spans="3:18"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1"/>
    </row>
    <row r="666" spans="3:18"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1"/>
    </row>
    <row r="667" spans="3:18"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1"/>
    </row>
    <row r="668" spans="3:18"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1"/>
    </row>
    <row r="669" spans="3:18"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1"/>
    </row>
    <row r="670" spans="3:18"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1"/>
    </row>
    <row r="671" spans="3:18"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1"/>
    </row>
    <row r="672" spans="3:18"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1"/>
    </row>
    <row r="673" spans="3:18"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1"/>
    </row>
    <row r="674" spans="3:18"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1"/>
    </row>
    <row r="675" spans="3:18"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1"/>
    </row>
    <row r="676" spans="3:18"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1"/>
    </row>
    <row r="677" spans="3:18"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1"/>
    </row>
    <row r="678" spans="3:18"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1"/>
    </row>
    <row r="679" spans="3:18"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1"/>
    </row>
    <row r="680" spans="3:18"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1"/>
    </row>
    <row r="681" spans="3:18"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1"/>
    </row>
    <row r="682" spans="3:18"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1"/>
    </row>
    <row r="683" spans="3:18"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1"/>
    </row>
    <row r="684" spans="3:18"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1"/>
    </row>
    <row r="685" spans="3:18"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1"/>
    </row>
    <row r="686" spans="3:18"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1"/>
    </row>
    <row r="687" spans="3:18"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1"/>
    </row>
    <row r="688" spans="3:18"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1"/>
    </row>
    <row r="689" spans="3:18"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1"/>
    </row>
    <row r="690" spans="3:18"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1"/>
    </row>
    <row r="691" spans="3:18"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1"/>
    </row>
    <row r="692" spans="3:18"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1"/>
    </row>
    <row r="693" spans="3:18"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1"/>
    </row>
    <row r="694" spans="3:18"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1"/>
    </row>
    <row r="695" spans="3:18"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1"/>
    </row>
    <row r="696" spans="3:18"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1"/>
    </row>
    <row r="697" spans="3:18"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1"/>
    </row>
    <row r="698" spans="3:18"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1"/>
    </row>
    <row r="699" spans="3:18"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1"/>
    </row>
    <row r="700" spans="3:18"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1"/>
    </row>
    <row r="701" spans="3:18"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1"/>
    </row>
    <row r="702" spans="3:18"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1"/>
    </row>
    <row r="703" spans="3:18"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1"/>
    </row>
    <row r="704" spans="3:18"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1"/>
    </row>
    <row r="705" spans="3:18"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1"/>
    </row>
    <row r="706" spans="3:18"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1"/>
    </row>
    <row r="707" spans="3:18"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1"/>
    </row>
    <row r="708" spans="3:18"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1"/>
    </row>
    <row r="709" spans="3:18"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1"/>
    </row>
    <row r="710" spans="3:18"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1"/>
    </row>
    <row r="711" spans="3:18"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1"/>
    </row>
    <row r="712" spans="3:18"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1"/>
    </row>
    <row r="713" spans="3:18"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1"/>
    </row>
    <row r="714" spans="3:18"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1"/>
    </row>
    <row r="715" spans="3:18"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1"/>
    </row>
    <row r="716" spans="3:18"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1"/>
    </row>
    <row r="717" spans="3:18"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1"/>
    </row>
    <row r="718" spans="3:18"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1"/>
    </row>
    <row r="719" spans="3:18"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1"/>
    </row>
    <row r="720" spans="3:18"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1"/>
    </row>
    <row r="721" spans="3:18"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1"/>
    </row>
    <row r="722" spans="3:18"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1"/>
    </row>
    <row r="723" spans="3:18"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1"/>
    </row>
    <row r="724" spans="3:18"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1"/>
    </row>
    <row r="725" spans="3:18"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1"/>
    </row>
    <row r="726" spans="3:18"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1"/>
    </row>
    <row r="727" spans="3:18"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1"/>
    </row>
    <row r="728" spans="3:18"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1"/>
    </row>
    <row r="729" spans="3:18"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1"/>
    </row>
    <row r="730" spans="3:18"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1"/>
    </row>
    <row r="731" spans="3:18"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1"/>
    </row>
    <row r="732" spans="3:18"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1"/>
    </row>
    <row r="733" spans="3:18"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1"/>
    </row>
    <row r="734" spans="3:18"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1"/>
    </row>
    <row r="735" spans="3:18"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1"/>
    </row>
    <row r="736" spans="3:18"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1"/>
    </row>
    <row r="737" spans="3:18"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1"/>
    </row>
    <row r="738" spans="3:18"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1"/>
    </row>
    <row r="739" spans="3:18"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1"/>
    </row>
    <row r="740" spans="3:18"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1"/>
    </row>
    <row r="741" spans="3:18"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1"/>
    </row>
    <row r="742" spans="3:18"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1"/>
    </row>
    <row r="743" spans="3:18"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1"/>
    </row>
    <row r="744" spans="3:18"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1"/>
    </row>
    <row r="745" spans="3:18"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1"/>
    </row>
    <row r="746" spans="3:18"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1"/>
    </row>
    <row r="747" spans="3:18"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1"/>
    </row>
    <row r="748" spans="3:18"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1"/>
    </row>
    <row r="749" spans="3:18"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1"/>
    </row>
    <row r="750" spans="3:18"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1"/>
    </row>
    <row r="751" spans="3:18"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1"/>
    </row>
    <row r="752" spans="3:18"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1"/>
    </row>
    <row r="753" spans="3:18"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1"/>
    </row>
    <row r="754" spans="3:18"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1"/>
    </row>
    <row r="755" spans="3:18"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1"/>
    </row>
    <row r="756" spans="3:18"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1"/>
    </row>
    <row r="757" spans="3:18"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1"/>
    </row>
    <row r="758" spans="3:18"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1"/>
    </row>
    <row r="759" spans="3:18"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1"/>
    </row>
    <row r="760" spans="3:18"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1"/>
    </row>
    <row r="761" spans="3:18"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1"/>
    </row>
    <row r="762" spans="3:18"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1"/>
    </row>
    <row r="763" spans="3:18"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1"/>
    </row>
    <row r="764" spans="3:18"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1"/>
    </row>
    <row r="765" spans="3:18"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1"/>
    </row>
    <row r="766" spans="3:18"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1"/>
    </row>
    <row r="767" spans="3:18"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1"/>
    </row>
    <row r="768" spans="3:18"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1"/>
    </row>
    <row r="769" spans="3:18"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1"/>
    </row>
    <row r="770" spans="3:18"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1"/>
    </row>
    <row r="771" spans="3:18"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1"/>
    </row>
    <row r="772" spans="3:18"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1"/>
    </row>
    <row r="773" spans="3:18"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1"/>
    </row>
    <row r="774" spans="3:18"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1"/>
    </row>
    <row r="775" spans="3:18"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1"/>
    </row>
    <row r="776" spans="3:18"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1"/>
    </row>
    <row r="777" spans="3:18"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1"/>
    </row>
    <row r="778" spans="3:18"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1"/>
    </row>
    <row r="779" spans="3:18"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1"/>
    </row>
    <row r="780" spans="3:18"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1"/>
    </row>
    <row r="781" spans="3:18"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1"/>
    </row>
    <row r="782" spans="3:18"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1"/>
    </row>
    <row r="783" spans="3:18"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1"/>
    </row>
    <row r="784" spans="3:18"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1"/>
    </row>
    <row r="785" spans="3:18"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1"/>
    </row>
    <row r="786" spans="3:18"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1"/>
    </row>
    <row r="787" spans="3:18"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1"/>
    </row>
    <row r="788" spans="3:18"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1"/>
    </row>
    <row r="789" spans="3:18"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1"/>
    </row>
    <row r="790" spans="3:18"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1"/>
    </row>
    <row r="791" spans="3:18"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1"/>
    </row>
    <row r="792" spans="3:18"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1"/>
    </row>
    <row r="793" spans="3:18"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1"/>
    </row>
    <row r="794" spans="3:18"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1"/>
    </row>
    <row r="795" spans="3:18"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1"/>
    </row>
    <row r="796" spans="3:18"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1"/>
    </row>
    <row r="797" spans="3:18"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1"/>
    </row>
    <row r="798" spans="3:18"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1"/>
    </row>
    <row r="799" spans="3:18"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1"/>
    </row>
    <row r="800" spans="3:18"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1"/>
    </row>
    <row r="801" spans="3:18"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1"/>
    </row>
    <row r="802" spans="3:18"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1"/>
    </row>
    <row r="803" spans="3:18"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1"/>
    </row>
    <row r="804" spans="3:18"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1"/>
    </row>
    <row r="805" spans="3:18"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1"/>
    </row>
    <row r="806" spans="3:18"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1"/>
    </row>
    <row r="807" spans="3:18"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1"/>
    </row>
    <row r="808" spans="3:18"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1"/>
    </row>
    <row r="809" spans="3:18"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1"/>
    </row>
    <row r="810" spans="3:18"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1"/>
    </row>
    <row r="811" spans="3:18"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1"/>
    </row>
    <row r="812" spans="3:18"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1"/>
    </row>
    <row r="813" spans="3:18"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1"/>
    </row>
    <row r="814" spans="3:18"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1"/>
    </row>
    <row r="815" spans="3:18"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1"/>
    </row>
    <row r="816" spans="3:18"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1"/>
    </row>
    <row r="817" spans="3:18"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1"/>
    </row>
    <row r="818" spans="3:18"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1"/>
    </row>
    <row r="819" spans="3:18"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1"/>
    </row>
    <row r="820" spans="3:18"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1"/>
    </row>
    <row r="821" spans="3:18"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1"/>
    </row>
    <row r="822" spans="3:18"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1"/>
    </row>
    <row r="823" spans="3:18"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1"/>
    </row>
    <row r="824" spans="3:18"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1"/>
    </row>
    <row r="825" spans="3:18"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1"/>
    </row>
    <row r="826" spans="3:18"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1"/>
    </row>
    <row r="827" spans="3:18"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1"/>
    </row>
    <row r="828" spans="3:18"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1"/>
    </row>
    <row r="829" spans="3:18"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1"/>
    </row>
    <row r="830" spans="3:18"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1"/>
    </row>
    <row r="831" spans="3:18"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1"/>
    </row>
    <row r="832" spans="3:18"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1"/>
    </row>
    <row r="833" spans="3:18"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1"/>
    </row>
    <row r="834" spans="3:18"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1"/>
    </row>
    <row r="835" spans="3:18"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1"/>
    </row>
    <row r="836" spans="3:18"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1"/>
    </row>
    <row r="837" spans="3:18"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1"/>
    </row>
    <row r="838" spans="3:18"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1"/>
    </row>
    <row r="839" spans="3:18"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1"/>
    </row>
    <row r="840" spans="3:18"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1"/>
    </row>
    <row r="841" spans="3:18"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1"/>
    </row>
    <row r="842" spans="3:18"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1"/>
    </row>
    <row r="843" spans="3:18"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1"/>
    </row>
    <row r="844" spans="3:18"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1"/>
    </row>
    <row r="845" spans="3:18"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1"/>
    </row>
    <row r="846" spans="3:18"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1"/>
    </row>
    <row r="847" spans="3:18"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1"/>
    </row>
    <row r="848" spans="3:18"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1"/>
    </row>
    <row r="849" spans="3:18"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1"/>
    </row>
    <row r="850" spans="3:18"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1"/>
    </row>
    <row r="851" spans="3:18"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1"/>
    </row>
    <row r="852" spans="3:18"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1"/>
    </row>
    <row r="853" spans="3:18"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1"/>
    </row>
    <row r="854" spans="3:18"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1"/>
    </row>
    <row r="855" spans="3:18"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1"/>
    </row>
    <row r="856" spans="3:18"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1"/>
    </row>
    <row r="857" spans="3:18"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1"/>
    </row>
    <row r="858" spans="3:18"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1"/>
    </row>
    <row r="859" spans="3:18"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1"/>
    </row>
    <row r="860" spans="3:18"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1"/>
    </row>
    <row r="861" spans="3:18"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1"/>
    </row>
    <row r="862" spans="3:18"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1"/>
    </row>
    <row r="863" spans="3:18"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1"/>
    </row>
    <row r="864" spans="3:18"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1"/>
    </row>
    <row r="865" spans="3:18"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1"/>
    </row>
    <row r="866" spans="3:18"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1"/>
    </row>
    <row r="867" spans="3:18"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1"/>
    </row>
    <row r="868" spans="3:18"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1"/>
    </row>
    <row r="869" spans="3:18"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1"/>
    </row>
    <row r="870" spans="3:18"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1"/>
    </row>
    <row r="871" spans="3:18"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1"/>
    </row>
    <row r="872" spans="3:18"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1"/>
    </row>
    <row r="873" spans="3:18"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1"/>
    </row>
    <row r="874" spans="3:18"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1"/>
    </row>
    <row r="875" spans="3:18"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1"/>
    </row>
    <row r="876" spans="3:18"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1"/>
    </row>
    <row r="877" spans="3:18"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1"/>
    </row>
    <row r="878" spans="3:18"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1"/>
    </row>
    <row r="879" spans="3:18"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1"/>
    </row>
    <row r="880" spans="3:18"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1"/>
    </row>
    <row r="881" spans="3:18"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1"/>
    </row>
    <row r="882" spans="3:18"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1"/>
    </row>
    <row r="883" spans="3:18"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1"/>
    </row>
    <row r="884" spans="3:18"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1"/>
    </row>
    <row r="885" spans="3:18"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1"/>
    </row>
    <row r="886" spans="3:18"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1"/>
    </row>
    <row r="887" spans="3:18"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1"/>
    </row>
    <row r="888" spans="3:18"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1"/>
    </row>
    <row r="889" spans="3:18"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1"/>
    </row>
    <row r="890" spans="3:18"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1"/>
    </row>
    <row r="891" spans="3:18"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1"/>
    </row>
    <row r="892" spans="3:18"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1"/>
    </row>
    <row r="893" spans="3:18"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1"/>
    </row>
    <row r="894" spans="3:18"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1"/>
    </row>
    <row r="895" spans="3:18"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1"/>
    </row>
    <row r="896" spans="3:18"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1"/>
    </row>
    <row r="897" spans="3:18"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1"/>
    </row>
    <row r="898" spans="3:18"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1"/>
    </row>
    <row r="899" spans="3:18"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1"/>
    </row>
    <row r="900" spans="3:18"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1"/>
    </row>
    <row r="901" spans="3:18"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1"/>
    </row>
    <row r="902" spans="3:18"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1"/>
    </row>
    <row r="903" spans="3:18"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1"/>
    </row>
    <row r="904" spans="3:18"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1"/>
    </row>
    <row r="905" spans="3:18"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1"/>
    </row>
    <row r="906" spans="3:18"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1"/>
    </row>
    <row r="907" spans="3:18"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1"/>
    </row>
    <row r="908" spans="3:18"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1"/>
    </row>
    <row r="909" spans="3:18"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1"/>
    </row>
    <row r="910" spans="3:18"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1"/>
    </row>
    <row r="911" spans="3:18"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1"/>
    </row>
    <row r="912" spans="3:18"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1"/>
    </row>
    <row r="913" spans="3:18"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1"/>
    </row>
    <row r="914" spans="3:18"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1"/>
    </row>
    <row r="915" spans="3:18"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1"/>
    </row>
    <row r="916" spans="3:18"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1"/>
    </row>
    <row r="917" spans="3:18"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1"/>
    </row>
    <row r="918" spans="3:18"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1"/>
    </row>
    <row r="919" spans="3:18"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1"/>
    </row>
    <row r="920" spans="3:18"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1"/>
    </row>
    <row r="921" spans="3:18"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1"/>
    </row>
    <row r="922" spans="3:18"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1"/>
    </row>
    <row r="923" spans="3:18"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1"/>
    </row>
    <row r="924" spans="3:18"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1"/>
    </row>
    <row r="925" spans="3:18"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1"/>
    </row>
    <row r="926" spans="3:18"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1"/>
    </row>
    <row r="927" spans="3:18"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1"/>
    </row>
    <row r="928" spans="3:18"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1"/>
    </row>
    <row r="929" spans="3:18"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1"/>
    </row>
    <row r="930" spans="3:18"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1"/>
    </row>
    <row r="931" spans="3:18"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1"/>
    </row>
    <row r="932" spans="3:18"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1"/>
    </row>
    <row r="933" spans="3:18"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1"/>
    </row>
    <row r="934" spans="3:18"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1"/>
    </row>
    <row r="935" spans="3:18"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1"/>
    </row>
    <row r="936" spans="3:18"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1"/>
    </row>
    <row r="937" spans="3:18"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1"/>
    </row>
    <row r="938" spans="3:18"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1"/>
    </row>
    <row r="939" spans="3:18"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1"/>
    </row>
    <row r="940" spans="3:18"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1"/>
    </row>
    <row r="941" spans="3:18"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1"/>
    </row>
    <row r="942" spans="3:18"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1"/>
    </row>
    <row r="943" spans="3:18"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1"/>
    </row>
    <row r="944" spans="3:18"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1"/>
    </row>
    <row r="945" spans="3:18"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1"/>
    </row>
    <row r="946" spans="3:18"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1"/>
    </row>
    <row r="947" spans="3:18"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1"/>
    </row>
    <row r="948" spans="3:18"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1"/>
    </row>
    <row r="949" spans="3:18"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1"/>
    </row>
    <row r="950" spans="3:18"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1"/>
    </row>
    <row r="951" spans="3:18"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1"/>
    </row>
    <row r="952" spans="3:18"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1"/>
    </row>
    <row r="953" spans="3:18"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1"/>
    </row>
    <row r="954" spans="3:18"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1"/>
    </row>
    <row r="955" spans="3:18"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1"/>
    </row>
    <row r="956" spans="3:18"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1"/>
    </row>
    <row r="957" spans="3:18"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1"/>
    </row>
    <row r="958" spans="3:18"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1"/>
    </row>
    <row r="959" spans="3:18"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1"/>
    </row>
    <row r="960" spans="3:18"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1"/>
    </row>
    <row r="961" spans="3:18"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1"/>
    </row>
    <row r="962" spans="3:18"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1"/>
    </row>
    <row r="963" spans="3:18"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1"/>
    </row>
    <row r="964" spans="3:18"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1"/>
    </row>
    <row r="965" spans="3:18"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1"/>
    </row>
    <row r="966" spans="3:18"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1"/>
    </row>
    <row r="967" spans="3:18"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1"/>
    </row>
    <row r="968" spans="3:18"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1"/>
    </row>
    <row r="969" spans="3:18"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1"/>
    </row>
    <row r="970" spans="3:18"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1"/>
    </row>
    <row r="971" spans="3:18"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1"/>
    </row>
    <row r="972" spans="3:18"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1"/>
    </row>
    <row r="973" spans="3:18"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1"/>
    </row>
    <row r="974" spans="3:18"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1"/>
    </row>
    <row r="975" spans="3:18"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1"/>
    </row>
    <row r="976" spans="3:18"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1"/>
    </row>
    <row r="977" spans="3:18"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1"/>
    </row>
    <row r="978" spans="3:18"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1"/>
    </row>
    <row r="979" spans="3:18"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1"/>
    </row>
    <row r="980" spans="3:18"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1"/>
    </row>
    <row r="981" spans="3:18"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1"/>
    </row>
    <row r="982" spans="3:18"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1"/>
    </row>
    <row r="983" spans="3:18"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1"/>
    </row>
    <row r="984" spans="3:18"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1"/>
    </row>
    <row r="985" spans="3:18"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1"/>
    </row>
    <row r="986" spans="3:18"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1"/>
    </row>
    <row r="987" spans="3:18"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1"/>
    </row>
    <row r="988" spans="3:18"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1"/>
    </row>
    <row r="989" spans="3:18"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1"/>
    </row>
    <row r="990" spans="3:18"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1"/>
    </row>
    <row r="991" spans="3:18"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1"/>
    </row>
    <row r="992" spans="3:18"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1"/>
    </row>
    <row r="993" spans="3:18"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1"/>
    </row>
    <row r="994" spans="3:18"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1"/>
    </row>
    <row r="995" spans="3:18"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1"/>
    </row>
    <row r="996" spans="3:18"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1"/>
    </row>
    <row r="997" spans="3:18"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1"/>
    </row>
    <row r="998" spans="3:18"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1"/>
    </row>
    <row r="999" spans="3:18"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1"/>
    </row>
    <row r="1000" spans="3:18"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1"/>
    </row>
    <row r="1001" spans="3:18">
      <c r="C1001" s="62"/>
      <c r="D1001" s="62"/>
      <c r="E1001" s="62"/>
      <c r="F1001" s="62"/>
      <c r="G1001" s="6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  <c r="R1001" s="61"/>
    </row>
    <row r="1002" spans="3:18">
      <c r="C1002" s="62"/>
      <c r="D1002" s="62"/>
      <c r="E1002" s="62"/>
      <c r="F1002" s="62"/>
      <c r="G1002" s="62"/>
      <c r="H1002" s="62"/>
      <c r="I1002" s="62"/>
      <c r="J1002" s="62"/>
      <c r="K1002" s="62"/>
      <c r="L1002" s="62"/>
      <c r="M1002" s="62"/>
      <c r="N1002" s="62"/>
      <c r="O1002" s="62"/>
      <c r="P1002" s="62"/>
      <c r="Q1002" s="62"/>
      <c r="R1002" s="61"/>
    </row>
    <row r="1003" spans="3:18">
      <c r="C1003" s="62"/>
      <c r="D1003" s="62"/>
      <c r="E1003" s="62"/>
      <c r="F1003" s="62"/>
      <c r="G1003" s="6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  <c r="R1003" s="61"/>
    </row>
    <row r="1004" spans="3:18">
      <c r="C1004" s="62"/>
      <c r="D1004" s="62"/>
      <c r="E1004" s="62"/>
      <c r="F1004" s="62"/>
      <c r="G1004" s="62"/>
      <c r="H1004" s="62"/>
      <c r="I1004" s="62"/>
      <c r="J1004" s="62"/>
      <c r="K1004" s="62"/>
      <c r="L1004" s="62"/>
      <c r="M1004" s="62"/>
      <c r="N1004" s="62"/>
      <c r="O1004" s="62"/>
      <c r="P1004" s="62"/>
      <c r="Q1004" s="62"/>
      <c r="R1004" s="61"/>
    </row>
    <row r="1005" spans="3:18">
      <c r="C1005" s="62"/>
      <c r="D1005" s="62"/>
      <c r="E1005" s="62"/>
      <c r="F1005" s="62"/>
      <c r="G1005" s="62"/>
      <c r="H1005" s="62"/>
      <c r="I1005" s="62"/>
      <c r="J1005" s="62"/>
      <c r="K1005" s="62"/>
      <c r="L1005" s="62"/>
      <c r="M1005" s="62"/>
      <c r="N1005" s="62"/>
      <c r="O1005" s="62"/>
      <c r="P1005" s="62"/>
      <c r="Q1005" s="62"/>
      <c r="R1005" s="61"/>
    </row>
    <row r="1006" spans="3:18">
      <c r="C1006" s="62"/>
      <c r="D1006" s="62"/>
      <c r="E1006" s="62"/>
      <c r="F1006" s="62"/>
      <c r="G1006" s="62"/>
      <c r="H1006" s="62"/>
      <c r="I1006" s="62"/>
      <c r="J1006" s="62"/>
      <c r="K1006" s="62"/>
      <c r="L1006" s="62"/>
      <c r="M1006" s="62"/>
      <c r="N1006" s="62"/>
      <c r="O1006" s="62"/>
      <c r="P1006" s="62"/>
      <c r="Q1006" s="62"/>
      <c r="R1006" s="61"/>
    </row>
    <row r="1007" spans="3:18">
      <c r="C1007" s="62"/>
      <c r="D1007" s="62"/>
      <c r="E1007" s="62"/>
      <c r="F1007" s="62"/>
      <c r="G1007" s="62"/>
      <c r="H1007" s="62"/>
      <c r="I1007" s="62"/>
      <c r="J1007" s="62"/>
      <c r="K1007" s="62"/>
      <c r="L1007" s="62"/>
      <c r="M1007" s="62"/>
      <c r="N1007" s="62"/>
      <c r="O1007" s="62"/>
      <c r="P1007" s="62"/>
      <c r="Q1007" s="62"/>
      <c r="R1007" s="61"/>
    </row>
    <row r="1008" spans="3:18">
      <c r="C1008" s="62"/>
      <c r="D1008" s="62"/>
      <c r="E1008" s="62"/>
      <c r="F1008" s="62"/>
      <c r="G1008" s="62"/>
      <c r="H1008" s="62"/>
      <c r="I1008" s="62"/>
      <c r="J1008" s="62"/>
      <c r="K1008" s="62"/>
      <c r="L1008" s="62"/>
      <c r="M1008" s="62"/>
      <c r="N1008" s="62"/>
      <c r="O1008" s="62"/>
      <c r="P1008" s="62"/>
      <c r="Q1008" s="62"/>
      <c r="R1008" s="61"/>
    </row>
    <row r="1009" spans="3:18">
      <c r="C1009" s="62"/>
      <c r="D1009" s="62"/>
      <c r="E1009" s="62"/>
      <c r="F1009" s="62"/>
      <c r="G1009" s="62"/>
      <c r="H1009" s="62"/>
      <c r="I1009" s="62"/>
      <c r="J1009" s="62"/>
      <c r="K1009" s="62"/>
      <c r="L1009" s="62"/>
      <c r="M1009" s="62"/>
      <c r="N1009" s="62"/>
      <c r="O1009" s="62"/>
      <c r="P1009" s="62"/>
      <c r="Q1009" s="62"/>
      <c r="R1009" s="61"/>
    </row>
    <row r="1010" spans="3:18">
      <c r="C1010" s="62"/>
      <c r="D1010" s="62"/>
      <c r="E1010" s="62"/>
      <c r="F1010" s="62"/>
      <c r="G1010" s="62"/>
      <c r="H1010" s="62"/>
      <c r="I1010" s="62"/>
      <c r="J1010" s="62"/>
      <c r="K1010" s="62"/>
      <c r="L1010" s="62"/>
      <c r="M1010" s="62"/>
      <c r="N1010" s="62"/>
      <c r="O1010" s="62"/>
      <c r="P1010" s="62"/>
      <c r="Q1010" s="62"/>
      <c r="R1010" s="61"/>
    </row>
    <row r="1011" spans="3:18">
      <c r="C1011" s="62"/>
      <c r="D1011" s="62"/>
      <c r="E1011" s="62"/>
      <c r="F1011" s="62"/>
      <c r="G1011" s="62"/>
      <c r="H1011" s="62"/>
      <c r="I1011" s="62"/>
      <c r="J1011" s="62"/>
      <c r="K1011" s="62"/>
      <c r="L1011" s="62"/>
      <c r="M1011" s="62"/>
      <c r="N1011" s="62"/>
      <c r="O1011" s="62"/>
      <c r="P1011" s="62"/>
      <c r="Q1011" s="62"/>
      <c r="R1011" s="61"/>
    </row>
    <row r="1012" spans="3:18">
      <c r="C1012" s="62"/>
      <c r="D1012" s="62"/>
      <c r="E1012" s="62"/>
      <c r="F1012" s="62"/>
      <c r="G1012" s="62"/>
      <c r="H1012" s="62"/>
      <c r="I1012" s="62"/>
      <c r="J1012" s="62"/>
      <c r="K1012" s="62"/>
      <c r="L1012" s="62"/>
      <c r="M1012" s="62"/>
      <c r="N1012" s="62"/>
      <c r="O1012" s="62"/>
      <c r="P1012" s="62"/>
      <c r="Q1012" s="62"/>
      <c r="R1012" s="61"/>
    </row>
    <row r="1013" spans="3:18">
      <c r="C1013" s="62"/>
      <c r="D1013" s="62"/>
      <c r="E1013" s="62"/>
      <c r="F1013" s="62"/>
      <c r="G1013" s="62"/>
      <c r="H1013" s="62"/>
      <c r="I1013" s="62"/>
      <c r="J1013" s="62"/>
      <c r="K1013" s="62"/>
      <c r="L1013" s="62"/>
      <c r="M1013" s="62"/>
      <c r="N1013" s="62"/>
      <c r="O1013" s="62"/>
      <c r="P1013" s="62"/>
      <c r="Q1013" s="62"/>
      <c r="R1013" s="61"/>
    </row>
    <row r="1014" spans="3:18">
      <c r="C1014" s="62"/>
      <c r="D1014" s="62"/>
      <c r="E1014" s="62"/>
      <c r="F1014" s="62"/>
      <c r="G1014" s="62"/>
      <c r="H1014" s="62"/>
      <c r="I1014" s="62"/>
      <c r="J1014" s="62"/>
      <c r="K1014" s="62"/>
      <c r="L1014" s="62"/>
      <c r="M1014" s="62"/>
      <c r="N1014" s="62"/>
      <c r="O1014" s="62"/>
      <c r="P1014" s="62"/>
      <c r="Q1014" s="62"/>
      <c r="R1014" s="61"/>
    </row>
    <row r="1015" spans="3:18">
      <c r="C1015" s="62"/>
      <c r="D1015" s="62"/>
      <c r="E1015" s="62"/>
      <c r="F1015" s="62"/>
      <c r="G1015" s="62"/>
      <c r="H1015" s="62"/>
      <c r="I1015" s="62"/>
      <c r="J1015" s="62"/>
      <c r="K1015" s="62"/>
      <c r="L1015" s="62"/>
      <c r="M1015" s="62"/>
      <c r="N1015" s="62"/>
      <c r="O1015" s="62"/>
      <c r="P1015" s="62"/>
      <c r="Q1015" s="62"/>
      <c r="R1015" s="61"/>
    </row>
    <row r="1016" spans="3:18">
      <c r="C1016" s="62"/>
      <c r="D1016" s="62"/>
      <c r="E1016" s="62"/>
      <c r="F1016" s="62"/>
      <c r="G1016" s="62"/>
      <c r="H1016" s="62"/>
      <c r="I1016" s="62"/>
      <c r="J1016" s="62"/>
      <c r="K1016" s="62"/>
      <c r="L1016" s="62"/>
      <c r="M1016" s="62"/>
      <c r="N1016" s="62"/>
      <c r="O1016" s="62"/>
      <c r="P1016" s="62"/>
      <c r="Q1016" s="62"/>
      <c r="R1016" s="61"/>
    </row>
    <row r="1017" spans="3:18">
      <c r="C1017" s="62"/>
      <c r="D1017" s="62"/>
      <c r="E1017" s="62"/>
      <c r="F1017" s="62"/>
      <c r="G1017" s="62"/>
      <c r="H1017" s="62"/>
      <c r="I1017" s="62"/>
      <c r="J1017" s="62"/>
      <c r="K1017" s="62"/>
      <c r="L1017" s="62"/>
      <c r="M1017" s="62"/>
      <c r="N1017" s="62"/>
      <c r="O1017" s="62"/>
      <c r="P1017" s="62"/>
      <c r="Q1017" s="62"/>
      <c r="R1017" s="61"/>
    </row>
    <row r="1018" spans="3:18">
      <c r="C1018" s="62"/>
      <c r="D1018" s="62"/>
      <c r="E1018" s="62"/>
      <c r="F1018" s="62"/>
      <c r="G1018" s="62"/>
      <c r="H1018" s="62"/>
      <c r="I1018" s="62"/>
      <c r="J1018" s="62"/>
      <c r="K1018" s="62"/>
      <c r="L1018" s="62"/>
      <c r="M1018" s="62"/>
      <c r="N1018" s="62"/>
      <c r="O1018" s="62"/>
      <c r="P1018" s="62"/>
      <c r="Q1018" s="62"/>
      <c r="R1018" s="61"/>
    </row>
    <row r="1019" spans="3:18">
      <c r="C1019" s="62"/>
      <c r="D1019" s="62"/>
      <c r="E1019" s="62"/>
      <c r="F1019" s="62"/>
      <c r="G1019" s="62"/>
      <c r="H1019" s="62"/>
      <c r="I1019" s="62"/>
      <c r="J1019" s="62"/>
      <c r="K1019" s="62"/>
      <c r="L1019" s="62"/>
      <c r="M1019" s="62"/>
      <c r="N1019" s="62"/>
      <c r="O1019" s="62"/>
      <c r="P1019" s="62"/>
      <c r="Q1019" s="62"/>
      <c r="R1019" s="61"/>
    </row>
    <row r="1020" spans="3:18">
      <c r="C1020" s="62"/>
      <c r="D1020" s="62"/>
      <c r="E1020" s="62"/>
      <c r="F1020" s="62"/>
      <c r="G1020" s="62"/>
      <c r="H1020" s="62"/>
      <c r="I1020" s="62"/>
      <c r="J1020" s="62"/>
      <c r="K1020" s="62"/>
      <c r="L1020" s="62"/>
      <c r="M1020" s="62"/>
      <c r="N1020" s="62"/>
      <c r="O1020" s="62"/>
      <c r="P1020" s="62"/>
      <c r="Q1020" s="62"/>
      <c r="R1020" s="61"/>
    </row>
    <row r="1021" spans="3:18">
      <c r="C1021" s="62"/>
      <c r="D1021" s="62"/>
      <c r="E1021" s="62"/>
      <c r="F1021" s="62"/>
      <c r="G1021" s="62"/>
      <c r="H1021" s="62"/>
      <c r="I1021" s="62"/>
      <c r="J1021" s="62"/>
      <c r="K1021" s="62"/>
      <c r="L1021" s="62"/>
      <c r="M1021" s="62"/>
      <c r="N1021" s="62"/>
      <c r="O1021" s="62"/>
      <c r="P1021" s="62"/>
      <c r="Q1021" s="62"/>
      <c r="R1021" s="61"/>
    </row>
    <row r="1022" spans="3:18">
      <c r="C1022" s="62"/>
      <c r="D1022" s="62"/>
      <c r="E1022" s="62"/>
      <c r="F1022" s="62"/>
      <c r="G1022" s="62"/>
      <c r="H1022" s="62"/>
      <c r="I1022" s="62"/>
      <c r="J1022" s="62"/>
      <c r="K1022" s="62"/>
      <c r="L1022" s="62"/>
      <c r="M1022" s="62"/>
      <c r="N1022" s="62"/>
      <c r="O1022" s="62"/>
      <c r="P1022" s="62"/>
      <c r="Q1022" s="62"/>
      <c r="R1022" s="61"/>
    </row>
    <row r="1023" spans="3:18">
      <c r="C1023" s="62"/>
      <c r="D1023" s="62"/>
      <c r="E1023" s="62"/>
      <c r="F1023" s="62"/>
      <c r="G1023" s="62"/>
      <c r="H1023" s="62"/>
      <c r="I1023" s="62"/>
      <c r="J1023" s="62"/>
      <c r="K1023" s="62"/>
      <c r="L1023" s="62"/>
      <c r="M1023" s="62"/>
      <c r="N1023" s="62"/>
      <c r="O1023" s="62"/>
      <c r="P1023" s="62"/>
      <c r="Q1023" s="62"/>
      <c r="R1023" s="61"/>
    </row>
    <row r="1024" spans="3:18">
      <c r="C1024" s="62"/>
      <c r="D1024" s="62"/>
      <c r="E1024" s="62"/>
      <c r="F1024" s="62"/>
      <c r="G1024" s="62"/>
      <c r="H1024" s="62"/>
      <c r="I1024" s="62"/>
      <c r="J1024" s="62"/>
      <c r="K1024" s="62"/>
      <c r="L1024" s="62"/>
      <c r="M1024" s="62"/>
      <c r="N1024" s="62"/>
      <c r="O1024" s="62"/>
      <c r="P1024" s="62"/>
      <c r="Q1024" s="62"/>
      <c r="R1024" s="61"/>
    </row>
    <row r="1025" spans="3:18">
      <c r="C1025" s="62"/>
      <c r="D1025" s="62"/>
      <c r="E1025" s="62"/>
      <c r="F1025" s="62"/>
      <c r="G1025" s="62"/>
      <c r="H1025" s="62"/>
      <c r="I1025" s="62"/>
      <c r="J1025" s="62"/>
      <c r="K1025" s="62"/>
      <c r="L1025" s="62"/>
      <c r="M1025" s="62"/>
      <c r="N1025" s="62"/>
      <c r="O1025" s="62"/>
      <c r="P1025" s="62"/>
      <c r="Q1025" s="62"/>
      <c r="R1025" s="61"/>
    </row>
    <row r="1026" spans="3:18">
      <c r="C1026" s="62"/>
      <c r="D1026" s="62"/>
      <c r="E1026" s="62"/>
      <c r="F1026" s="62"/>
      <c r="G1026" s="62"/>
      <c r="H1026" s="62"/>
      <c r="I1026" s="62"/>
      <c r="J1026" s="62"/>
      <c r="K1026" s="62"/>
      <c r="L1026" s="62"/>
      <c r="M1026" s="62"/>
      <c r="N1026" s="62"/>
      <c r="O1026" s="62"/>
      <c r="P1026" s="62"/>
      <c r="Q1026" s="62"/>
      <c r="R1026" s="61"/>
    </row>
    <row r="1027" spans="3:18">
      <c r="C1027" s="62"/>
      <c r="D1027" s="62"/>
      <c r="E1027" s="62"/>
      <c r="F1027" s="62"/>
      <c r="G1027" s="62"/>
      <c r="H1027" s="62"/>
      <c r="I1027" s="62"/>
      <c r="J1027" s="62"/>
      <c r="K1027" s="62"/>
      <c r="L1027" s="62"/>
      <c r="M1027" s="62"/>
      <c r="N1027" s="62"/>
      <c r="O1027" s="62"/>
      <c r="P1027" s="62"/>
      <c r="Q1027" s="62"/>
      <c r="R1027" s="61"/>
    </row>
    <row r="1028" spans="3:18">
      <c r="C1028" s="62"/>
      <c r="D1028" s="62"/>
      <c r="E1028" s="62"/>
      <c r="F1028" s="62"/>
      <c r="G1028" s="62"/>
      <c r="H1028" s="62"/>
      <c r="I1028" s="62"/>
      <c r="J1028" s="62"/>
      <c r="K1028" s="62"/>
      <c r="L1028" s="62"/>
      <c r="M1028" s="62"/>
      <c r="N1028" s="62"/>
      <c r="O1028" s="62"/>
      <c r="P1028" s="62"/>
      <c r="Q1028" s="62"/>
      <c r="R1028" s="61"/>
    </row>
    <row r="1029" spans="3:18">
      <c r="C1029" s="62"/>
      <c r="D1029" s="62"/>
      <c r="E1029" s="62"/>
      <c r="F1029" s="62"/>
      <c r="G1029" s="62"/>
      <c r="H1029" s="62"/>
      <c r="I1029" s="62"/>
      <c r="J1029" s="62"/>
      <c r="K1029" s="62"/>
      <c r="L1029" s="62"/>
      <c r="M1029" s="62"/>
      <c r="N1029" s="62"/>
      <c r="O1029" s="62"/>
      <c r="P1029" s="62"/>
      <c r="Q1029" s="62"/>
      <c r="R1029" s="61"/>
    </row>
    <row r="1030" spans="3:18">
      <c r="C1030" s="62"/>
      <c r="D1030" s="62"/>
      <c r="E1030" s="62"/>
      <c r="F1030" s="62"/>
      <c r="G1030" s="62"/>
      <c r="H1030" s="62"/>
      <c r="I1030" s="62"/>
      <c r="J1030" s="62"/>
      <c r="K1030" s="62"/>
      <c r="L1030" s="62"/>
      <c r="M1030" s="62"/>
      <c r="N1030" s="62"/>
      <c r="O1030" s="62"/>
      <c r="P1030" s="62"/>
      <c r="Q1030" s="62"/>
      <c r="R1030" s="61"/>
    </row>
    <row r="1031" spans="3:18">
      <c r="C1031" s="62"/>
      <c r="D1031" s="62"/>
      <c r="E1031" s="62"/>
      <c r="F1031" s="62"/>
      <c r="G1031" s="62"/>
      <c r="H1031" s="62"/>
      <c r="I1031" s="62"/>
      <c r="J1031" s="62"/>
      <c r="K1031" s="62"/>
      <c r="L1031" s="62"/>
      <c r="M1031" s="62"/>
      <c r="N1031" s="62"/>
      <c r="O1031" s="62"/>
      <c r="P1031" s="62"/>
      <c r="Q1031" s="62"/>
      <c r="R1031" s="61"/>
    </row>
    <row r="1032" spans="3:18">
      <c r="C1032" s="62"/>
      <c r="D1032" s="62"/>
      <c r="E1032" s="62"/>
      <c r="F1032" s="62"/>
      <c r="G1032" s="62"/>
      <c r="H1032" s="62"/>
      <c r="I1032" s="62"/>
      <c r="J1032" s="62"/>
      <c r="K1032" s="62"/>
      <c r="L1032" s="62"/>
      <c r="M1032" s="62"/>
      <c r="N1032" s="62"/>
      <c r="O1032" s="62"/>
      <c r="P1032" s="62"/>
      <c r="Q1032" s="62"/>
      <c r="R1032" s="61"/>
    </row>
    <row r="1033" spans="3:18">
      <c r="C1033" s="62"/>
      <c r="D1033" s="62"/>
      <c r="E1033" s="62"/>
      <c r="F1033" s="62"/>
      <c r="G1033" s="62"/>
      <c r="H1033" s="62"/>
      <c r="I1033" s="62"/>
      <c r="J1033" s="62"/>
      <c r="K1033" s="62"/>
      <c r="L1033" s="62"/>
      <c r="M1033" s="62"/>
      <c r="N1033" s="62"/>
      <c r="O1033" s="62"/>
      <c r="P1033" s="62"/>
      <c r="Q1033" s="62"/>
      <c r="R1033" s="61"/>
    </row>
    <row r="1034" spans="3:18">
      <c r="C1034" s="62"/>
      <c r="D1034" s="62"/>
      <c r="E1034" s="62"/>
      <c r="F1034" s="62"/>
      <c r="G1034" s="62"/>
      <c r="H1034" s="62"/>
      <c r="I1034" s="62"/>
      <c r="J1034" s="62"/>
      <c r="K1034" s="62"/>
      <c r="L1034" s="62"/>
      <c r="M1034" s="62"/>
      <c r="N1034" s="62"/>
      <c r="O1034" s="62"/>
      <c r="P1034" s="62"/>
      <c r="Q1034" s="62"/>
      <c r="R1034" s="61"/>
    </row>
    <row r="1035" spans="3:18">
      <c r="C1035" s="62"/>
      <c r="D1035" s="62"/>
      <c r="E1035" s="62"/>
      <c r="F1035" s="62"/>
      <c r="G1035" s="62"/>
      <c r="H1035" s="62"/>
      <c r="I1035" s="62"/>
      <c r="J1035" s="62"/>
      <c r="K1035" s="62"/>
      <c r="L1035" s="62"/>
      <c r="M1035" s="62"/>
      <c r="N1035" s="62"/>
      <c r="O1035" s="62"/>
      <c r="P1035" s="62"/>
      <c r="Q1035" s="62"/>
      <c r="R1035" s="61"/>
    </row>
    <row r="1036" spans="3:18">
      <c r="C1036" s="62"/>
      <c r="D1036" s="62"/>
      <c r="E1036" s="62"/>
      <c r="F1036" s="62"/>
      <c r="G1036" s="62"/>
      <c r="H1036" s="62"/>
      <c r="I1036" s="62"/>
      <c r="J1036" s="62"/>
      <c r="K1036" s="62"/>
      <c r="L1036" s="62"/>
      <c r="M1036" s="62"/>
      <c r="N1036" s="62"/>
      <c r="O1036" s="62"/>
      <c r="P1036" s="62"/>
      <c r="Q1036" s="62"/>
      <c r="R1036" s="61"/>
    </row>
    <row r="1037" spans="3:18">
      <c r="C1037" s="62"/>
      <c r="D1037" s="62"/>
      <c r="E1037" s="62"/>
      <c r="F1037" s="62"/>
      <c r="G1037" s="62"/>
      <c r="H1037" s="62"/>
      <c r="I1037" s="62"/>
      <c r="J1037" s="62"/>
      <c r="K1037" s="62"/>
      <c r="L1037" s="62"/>
      <c r="M1037" s="62"/>
      <c r="N1037" s="62"/>
      <c r="O1037" s="62"/>
      <c r="P1037" s="62"/>
      <c r="Q1037" s="62"/>
      <c r="R1037" s="61"/>
    </row>
    <row r="1038" spans="3:18">
      <c r="C1038" s="62"/>
      <c r="D1038" s="62"/>
      <c r="E1038" s="62"/>
      <c r="F1038" s="62"/>
      <c r="G1038" s="62"/>
      <c r="H1038" s="62"/>
      <c r="I1038" s="62"/>
      <c r="J1038" s="62"/>
      <c r="K1038" s="62"/>
      <c r="L1038" s="62"/>
      <c r="M1038" s="62"/>
      <c r="N1038" s="62"/>
      <c r="O1038" s="62"/>
      <c r="P1038" s="62"/>
      <c r="Q1038" s="62"/>
      <c r="R1038" s="61"/>
    </row>
    <row r="1039" spans="3:18">
      <c r="C1039" s="62"/>
      <c r="D1039" s="62"/>
      <c r="E1039" s="62"/>
      <c r="F1039" s="62"/>
      <c r="G1039" s="62"/>
      <c r="H1039" s="62"/>
      <c r="I1039" s="62"/>
      <c r="J1039" s="62"/>
      <c r="K1039" s="62"/>
      <c r="L1039" s="62"/>
      <c r="M1039" s="62"/>
      <c r="N1039" s="62"/>
      <c r="O1039" s="62"/>
      <c r="P1039" s="62"/>
      <c r="Q1039" s="62"/>
      <c r="R1039" s="61"/>
    </row>
    <row r="1040" spans="3:18">
      <c r="C1040" s="62"/>
      <c r="D1040" s="62"/>
      <c r="E1040" s="62"/>
      <c r="F1040" s="62"/>
      <c r="G1040" s="62"/>
      <c r="H1040" s="62"/>
      <c r="I1040" s="62"/>
      <c r="J1040" s="62"/>
      <c r="K1040" s="62"/>
      <c r="L1040" s="62"/>
      <c r="M1040" s="62"/>
      <c r="N1040" s="62"/>
      <c r="O1040" s="62"/>
      <c r="P1040" s="62"/>
      <c r="Q1040" s="62"/>
      <c r="R1040" s="61"/>
    </row>
    <row r="1041" spans="3:18">
      <c r="C1041" s="62"/>
      <c r="D1041" s="62"/>
      <c r="E1041" s="62"/>
      <c r="F1041" s="62"/>
      <c r="G1041" s="62"/>
      <c r="H1041" s="62"/>
      <c r="I1041" s="62"/>
      <c r="J1041" s="62"/>
      <c r="K1041" s="62"/>
      <c r="L1041" s="62"/>
      <c r="M1041" s="62"/>
      <c r="N1041" s="62"/>
      <c r="O1041" s="62"/>
      <c r="P1041" s="62"/>
      <c r="Q1041" s="62"/>
      <c r="R1041" s="61"/>
    </row>
    <row r="1042" spans="3:18">
      <c r="C1042" s="62"/>
      <c r="D1042" s="62"/>
      <c r="E1042" s="62"/>
      <c r="F1042" s="62"/>
      <c r="G1042" s="62"/>
      <c r="H1042" s="62"/>
      <c r="I1042" s="62"/>
      <c r="J1042" s="62"/>
      <c r="K1042" s="62"/>
      <c r="L1042" s="62"/>
      <c r="M1042" s="62"/>
      <c r="N1042" s="62"/>
      <c r="O1042" s="62"/>
      <c r="P1042" s="62"/>
      <c r="Q1042" s="62"/>
      <c r="R1042" s="61"/>
    </row>
    <row r="1043" spans="3:18">
      <c r="C1043" s="62"/>
      <c r="D1043" s="62"/>
      <c r="E1043" s="62"/>
      <c r="F1043" s="62"/>
      <c r="G1043" s="62"/>
      <c r="H1043" s="62"/>
      <c r="I1043" s="62"/>
      <c r="J1043" s="62"/>
      <c r="K1043" s="62"/>
      <c r="L1043" s="62"/>
      <c r="M1043" s="62"/>
      <c r="N1043" s="62"/>
      <c r="O1043" s="62"/>
      <c r="P1043" s="62"/>
      <c r="Q1043" s="62"/>
      <c r="R1043" s="61"/>
    </row>
    <row r="1044" spans="3:18">
      <c r="C1044" s="62"/>
      <c r="D1044" s="62"/>
      <c r="E1044" s="62"/>
      <c r="F1044" s="62"/>
      <c r="G1044" s="62"/>
      <c r="H1044" s="62"/>
      <c r="I1044" s="62"/>
      <c r="J1044" s="62"/>
      <c r="K1044" s="62"/>
      <c r="L1044" s="62"/>
      <c r="M1044" s="62"/>
      <c r="N1044" s="62"/>
      <c r="O1044" s="62"/>
      <c r="P1044" s="62"/>
      <c r="Q1044" s="62"/>
      <c r="R1044" s="61"/>
    </row>
    <row r="1045" spans="3:18">
      <c r="C1045" s="62"/>
      <c r="D1045" s="62"/>
      <c r="E1045" s="62"/>
      <c r="F1045" s="62"/>
      <c r="G1045" s="62"/>
      <c r="H1045" s="62"/>
      <c r="I1045" s="62"/>
      <c r="J1045" s="62"/>
      <c r="K1045" s="62"/>
      <c r="L1045" s="62"/>
      <c r="M1045" s="62"/>
      <c r="N1045" s="62"/>
      <c r="O1045" s="62"/>
      <c r="P1045" s="62"/>
      <c r="Q1045" s="62"/>
      <c r="R1045" s="61"/>
    </row>
    <row r="1046" spans="3:18">
      <c r="C1046" s="62"/>
      <c r="D1046" s="62"/>
      <c r="E1046" s="62"/>
      <c r="F1046" s="62"/>
      <c r="G1046" s="62"/>
      <c r="H1046" s="62"/>
      <c r="I1046" s="62"/>
      <c r="J1046" s="62"/>
      <c r="K1046" s="62"/>
      <c r="L1046" s="62"/>
      <c r="M1046" s="62"/>
      <c r="N1046" s="62"/>
      <c r="O1046" s="62"/>
      <c r="P1046" s="62"/>
      <c r="Q1046" s="62"/>
      <c r="R1046" s="61"/>
    </row>
    <row r="1047" spans="3:18">
      <c r="C1047" s="62"/>
      <c r="D1047" s="62"/>
      <c r="E1047" s="62"/>
      <c r="F1047" s="62"/>
      <c r="G1047" s="62"/>
      <c r="H1047" s="62"/>
      <c r="I1047" s="62"/>
      <c r="J1047" s="62"/>
      <c r="K1047" s="62"/>
      <c r="L1047" s="62"/>
      <c r="M1047" s="62"/>
      <c r="N1047" s="62"/>
      <c r="O1047" s="62"/>
      <c r="P1047" s="62"/>
      <c r="Q1047" s="62"/>
      <c r="R1047" s="61"/>
    </row>
    <row r="1048" spans="3:18">
      <c r="C1048" s="62"/>
      <c r="D1048" s="62"/>
      <c r="E1048" s="62"/>
      <c r="F1048" s="62"/>
      <c r="G1048" s="62"/>
      <c r="H1048" s="62"/>
      <c r="I1048" s="62"/>
      <c r="J1048" s="62"/>
      <c r="K1048" s="62"/>
      <c r="L1048" s="62"/>
      <c r="M1048" s="62"/>
      <c r="N1048" s="62"/>
      <c r="O1048" s="62"/>
      <c r="P1048" s="62"/>
      <c r="Q1048" s="62"/>
      <c r="R1048" s="61"/>
    </row>
    <row r="1049" spans="3:18">
      <c r="C1049" s="62"/>
      <c r="D1049" s="62"/>
      <c r="E1049" s="62"/>
      <c r="F1049" s="62"/>
      <c r="G1049" s="62"/>
      <c r="H1049" s="62"/>
      <c r="I1049" s="62"/>
      <c r="J1049" s="62"/>
      <c r="K1049" s="62"/>
      <c r="L1049" s="62"/>
      <c r="M1049" s="62"/>
      <c r="N1049" s="62"/>
      <c r="O1049" s="62"/>
      <c r="P1049" s="62"/>
      <c r="Q1049" s="62"/>
      <c r="R1049" s="61"/>
    </row>
    <row r="1050" spans="3:18">
      <c r="C1050" s="62"/>
      <c r="D1050" s="62"/>
      <c r="E1050" s="62"/>
      <c r="F1050" s="62"/>
      <c r="G1050" s="62"/>
      <c r="H1050" s="62"/>
      <c r="I1050" s="62"/>
      <c r="J1050" s="62"/>
      <c r="K1050" s="62"/>
      <c r="L1050" s="62"/>
      <c r="M1050" s="62"/>
      <c r="N1050" s="62"/>
      <c r="O1050" s="62"/>
      <c r="P1050" s="62"/>
      <c r="Q1050" s="62"/>
      <c r="R1050" s="61"/>
    </row>
    <row r="1051" spans="3:18">
      <c r="C1051" s="62"/>
      <c r="D1051" s="62"/>
      <c r="E1051" s="62"/>
      <c r="F1051" s="62"/>
      <c r="G1051" s="62"/>
      <c r="H1051" s="62"/>
      <c r="I1051" s="62"/>
      <c r="J1051" s="62"/>
      <c r="K1051" s="62"/>
      <c r="L1051" s="62"/>
      <c r="M1051" s="62"/>
      <c r="N1051" s="62"/>
      <c r="O1051" s="62"/>
      <c r="P1051" s="62"/>
      <c r="Q1051" s="62"/>
      <c r="R1051" s="61"/>
    </row>
    <row r="1052" spans="3:18">
      <c r="C1052" s="62"/>
      <c r="D1052" s="62"/>
      <c r="E1052" s="62"/>
      <c r="F1052" s="62"/>
      <c r="G1052" s="62"/>
      <c r="H1052" s="62"/>
      <c r="I1052" s="62"/>
      <c r="J1052" s="62"/>
      <c r="K1052" s="62"/>
      <c r="L1052" s="62"/>
      <c r="M1052" s="62"/>
      <c r="N1052" s="62"/>
      <c r="O1052" s="62"/>
      <c r="P1052" s="62"/>
      <c r="Q1052" s="62"/>
      <c r="R1052" s="61"/>
    </row>
    <row r="1053" spans="3:18">
      <c r="C1053" s="62"/>
      <c r="D1053" s="62"/>
      <c r="E1053" s="62"/>
      <c r="F1053" s="62"/>
      <c r="G1053" s="62"/>
      <c r="H1053" s="62"/>
      <c r="I1053" s="62"/>
      <c r="J1053" s="62"/>
      <c r="K1053" s="62"/>
      <c r="L1053" s="62"/>
      <c r="M1053" s="62"/>
      <c r="N1053" s="62"/>
      <c r="O1053" s="62"/>
      <c r="P1053" s="62"/>
      <c r="Q1053" s="62"/>
      <c r="R1053" s="61"/>
    </row>
    <row r="1054" spans="3:18">
      <c r="C1054" s="62"/>
      <c r="D1054" s="62"/>
      <c r="E1054" s="62"/>
      <c r="F1054" s="62"/>
      <c r="G1054" s="62"/>
      <c r="H1054" s="62"/>
      <c r="I1054" s="62"/>
      <c r="J1054" s="62"/>
      <c r="K1054" s="62"/>
      <c r="L1054" s="62"/>
      <c r="M1054" s="62"/>
      <c r="N1054" s="62"/>
      <c r="O1054" s="62"/>
      <c r="P1054" s="62"/>
      <c r="Q1054" s="62"/>
      <c r="R1054" s="61"/>
    </row>
    <row r="1055" spans="3:18">
      <c r="C1055" s="62"/>
      <c r="D1055" s="62"/>
      <c r="E1055" s="62"/>
      <c r="F1055" s="62"/>
      <c r="G1055" s="62"/>
      <c r="H1055" s="62"/>
      <c r="I1055" s="62"/>
      <c r="J1055" s="62"/>
      <c r="K1055" s="62"/>
      <c r="L1055" s="62"/>
      <c r="M1055" s="62"/>
      <c r="N1055" s="62"/>
      <c r="O1055" s="62"/>
      <c r="P1055" s="62"/>
      <c r="Q1055" s="62"/>
      <c r="R1055" s="61"/>
    </row>
    <row r="1056" spans="3:18">
      <c r="C1056" s="62"/>
      <c r="D1056" s="62"/>
      <c r="E1056" s="62"/>
      <c r="F1056" s="62"/>
      <c r="G1056" s="62"/>
      <c r="H1056" s="62"/>
      <c r="I1056" s="62"/>
      <c r="J1056" s="62"/>
      <c r="K1056" s="62"/>
      <c r="L1056" s="62"/>
      <c r="M1056" s="62"/>
      <c r="N1056" s="62"/>
      <c r="O1056" s="62"/>
      <c r="P1056" s="62"/>
      <c r="Q1056" s="62"/>
      <c r="R1056" s="61"/>
    </row>
    <row r="1057" spans="3:18">
      <c r="C1057" s="62"/>
      <c r="D1057" s="62"/>
      <c r="E1057" s="62"/>
      <c r="F1057" s="62"/>
      <c r="G1057" s="62"/>
      <c r="H1057" s="62"/>
      <c r="I1057" s="62"/>
      <c r="J1057" s="62"/>
      <c r="K1057" s="62"/>
      <c r="L1057" s="62"/>
      <c r="M1057" s="62"/>
      <c r="N1057" s="62"/>
      <c r="O1057" s="62"/>
      <c r="P1057" s="62"/>
      <c r="Q1057" s="62"/>
      <c r="R1057" s="61"/>
    </row>
    <row r="1058" spans="3:18">
      <c r="C1058" s="62"/>
      <c r="D1058" s="62"/>
      <c r="E1058" s="62"/>
      <c r="F1058" s="62"/>
      <c r="G1058" s="62"/>
      <c r="H1058" s="62"/>
      <c r="I1058" s="62"/>
      <c r="J1058" s="62"/>
      <c r="K1058" s="62"/>
      <c r="L1058" s="62"/>
      <c r="M1058" s="62"/>
      <c r="N1058" s="62"/>
      <c r="O1058" s="62"/>
      <c r="P1058" s="62"/>
      <c r="Q1058" s="62"/>
      <c r="R1058" s="61"/>
    </row>
    <row r="1059" spans="3:18">
      <c r="C1059" s="62"/>
      <c r="D1059" s="62"/>
      <c r="E1059" s="62"/>
      <c r="F1059" s="62"/>
      <c r="G1059" s="62"/>
      <c r="H1059" s="62"/>
      <c r="I1059" s="62"/>
      <c r="J1059" s="62"/>
      <c r="K1059" s="62"/>
      <c r="L1059" s="62"/>
      <c r="M1059" s="62"/>
      <c r="N1059" s="62"/>
      <c r="O1059" s="62"/>
      <c r="P1059" s="62"/>
      <c r="Q1059" s="62"/>
      <c r="R1059" s="61"/>
    </row>
    <row r="1060" spans="3:18">
      <c r="C1060" s="62"/>
      <c r="D1060" s="62"/>
      <c r="E1060" s="62"/>
      <c r="F1060" s="62"/>
      <c r="G1060" s="62"/>
      <c r="H1060" s="62"/>
      <c r="I1060" s="62"/>
      <c r="J1060" s="62"/>
      <c r="K1060" s="62"/>
      <c r="L1060" s="62"/>
      <c r="M1060" s="62"/>
      <c r="N1060" s="62"/>
      <c r="O1060" s="62"/>
      <c r="P1060" s="62"/>
      <c r="Q1060" s="62"/>
      <c r="R1060" s="61"/>
    </row>
    <row r="1061" spans="3:18">
      <c r="C1061" s="62"/>
      <c r="D1061" s="62"/>
      <c r="E1061" s="62"/>
      <c r="F1061" s="62"/>
      <c r="G1061" s="62"/>
      <c r="H1061" s="62"/>
      <c r="I1061" s="62"/>
      <c r="J1061" s="62"/>
      <c r="K1061" s="62"/>
      <c r="L1061" s="62"/>
      <c r="M1061" s="62"/>
      <c r="N1061" s="62"/>
      <c r="O1061" s="62"/>
      <c r="P1061" s="62"/>
      <c r="Q1061" s="62"/>
      <c r="R1061" s="61"/>
    </row>
    <row r="1062" spans="3:18">
      <c r="C1062" s="62"/>
      <c r="D1062" s="62"/>
      <c r="E1062" s="62"/>
      <c r="F1062" s="62"/>
      <c r="G1062" s="62"/>
      <c r="H1062" s="62"/>
      <c r="I1062" s="62"/>
      <c r="J1062" s="62"/>
      <c r="K1062" s="62"/>
      <c r="L1062" s="62"/>
      <c r="M1062" s="62"/>
      <c r="N1062" s="62"/>
      <c r="O1062" s="62"/>
      <c r="P1062" s="62"/>
      <c r="Q1062" s="62"/>
      <c r="R1062" s="61"/>
    </row>
    <row r="1063" spans="3:18">
      <c r="C1063" s="62"/>
      <c r="D1063" s="62"/>
      <c r="E1063" s="62"/>
      <c r="F1063" s="62"/>
      <c r="G1063" s="62"/>
      <c r="H1063" s="62"/>
      <c r="I1063" s="62"/>
      <c r="J1063" s="62"/>
      <c r="K1063" s="62"/>
      <c r="L1063" s="62"/>
      <c r="M1063" s="62"/>
      <c r="N1063" s="62"/>
      <c r="O1063" s="62"/>
      <c r="P1063" s="62"/>
      <c r="Q1063" s="62"/>
      <c r="R1063" s="61"/>
    </row>
    <row r="1064" spans="3:18">
      <c r="C1064" s="62"/>
      <c r="D1064" s="62"/>
      <c r="E1064" s="62"/>
      <c r="F1064" s="62"/>
      <c r="G1064" s="62"/>
      <c r="H1064" s="62"/>
      <c r="I1064" s="62"/>
      <c r="J1064" s="62"/>
      <c r="K1064" s="62"/>
      <c r="L1064" s="62"/>
      <c r="M1064" s="62"/>
      <c r="N1064" s="62"/>
      <c r="O1064" s="62"/>
      <c r="P1064" s="62"/>
      <c r="Q1064" s="62"/>
      <c r="R1064" s="61"/>
    </row>
    <row r="1065" spans="3:18">
      <c r="C1065" s="62"/>
      <c r="D1065" s="62"/>
      <c r="E1065" s="62"/>
      <c r="F1065" s="62"/>
      <c r="G1065" s="62"/>
      <c r="H1065" s="62"/>
      <c r="I1065" s="62"/>
      <c r="J1065" s="62"/>
      <c r="K1065" s="62"/>
      <c r="L1065" s="62"/>
      <c r="M1065" s="62"/>
      <c r="N1065" s="62"/>
      <c r="O1065" s="62"/>
      <c r="P1065" s="62"/>
      <c r="Q1065" s="62"/>
      <c r="R1065" s="61"/>
    </row>
    <row r="1066" spans="3:18">
      <c r="C1066" s="62"/>
      <c r="D1066" s="62"/>
      <c r="E1066" s="62"/>
      <c r="F1066" s="62"/>
      <c r="G1066" s="62"/>
      <c r="H1066" s="62"/>
      <c r="I1066" s="62"/>
      <c r="J1066" s="62"/>
      <c r="K1066" s="62"/>
      <c r="L1066" s="62"/>
      <c r="M1066" s="62"/>
      <c r="N1066" s="62"/>
      <c r="O1066" s="62"/>
      <c r="P1066" s="62"/>
      <c r="Q1066" s="62"/>
      <c r="R1066" s="61"/>
    </row>
    <row r="1067" spans="3:18">
      <c r="C1067" s="62"/>
      <c r="D1067" s="62"/>
      <c r="E1067" s="62"/>
      <c r="F1067" s="62"/>
      <c r="G1067" s="62"/>
      <c r="H1067" s="62"/>
      <c r="I1067" s="62"/>
      <c r="J1067" s="62"/>
      <c r="K1067" s="62"/>
      <c r="L1067" s="62"/>
      <c r="M1067" s="62"/>
      <c r="N1067" s="62"/>
      <c r="O1067" s="62"/>
      <c r="P1067" s="62"/>
      <c r="Q1067" s="62"/>
      <c r="R1067" s="61"/>
    </row>
    <row r="1068" spans="3:18">
      <c r="C1068" s="62"/>
      <c r="D1068" s="62"/>
      <c r="E1068" s="62"/>
      <c r="F1068" s="62"/>
      <c r="G1068" s="62"/>
      <c r="H1068" s="62"/>
      <c r="I1068" s="62"/>
      <c r="J1068" s="62"/>
      <c r="K1068" s="62"/>
      <c r="L1068" s="62"/>
      <c r="M1068" s="62"/>
      <c r="N1068" s="62"/>
      <c r="O1068" s="62"/>
      <c r="P1068" s="62"/>
      <c r="Q1068" s="62"/>
      <c r="R1068" s="61"/>
    </row>
    <row r="1069" spans="3:18">
      <c r="C1069" s="62"/>
      <c r="D1069" s="62"/>
      <c r="E1069" s="62"/>
      <c r="F1069" s="62"/>
      <c r="G1069" s="62"/>
      <c r="H1069" s="62"/>
      <c r="I1069" s="62"/>
      <c r="J1069" s="62"/>
      <c r="K1069" s="62"/>
      <c r="L1069" s="62"/>
      <c r="M1069" s="62"/>
      <c r="N1069" s="62"/>
      <c r="O1069" s="62"/>
      <c r="P1069" s="62"/>
      <c r="Q1069" s="62"/>
      <c r="R1069" s="61"/>
    </row>
    <row r="1070" spans="3:18">
      <c r="C1070" s="62"/>
      <c r="D1070" s="62"/>
      <c r="E1070" s="62"/>
      <c r="F1070" s="62"/>
      <c r="G1070" s="62"/>
      <c r="H1070" s="62"/>
      <c r="I1070" s="62"/>
      <c r="J1070" s="62"/>
      <c r="K1070" s="62"/>
      <c r="L1070" s="62"/>
      <c r="M1070" s="62"/>
      <c r="N1070" s="62"/>
      <c r="O1070" s="62"/>
      <c r="P1070" s="62"/>
      <c r="Q1070" s="62"/>
      <c r="R1070" s="61"/>
    </row>
    <row r="1071" spans="3:18">
      <c r="C1071" s="62"/>
      <c r="D1071" s="62"/>
      <c r="E1071" s="62"/>
      <c r="F1071" s="62"/>
      <c r="G1071" s="62"/>
      <c r="H1071" s="62"/>
      <c r="I1071" s="62"/>
      <c r="J1071" s="62"/>
      <c r="K1071" s="62"/>
      <c r="L1071" s="62"/>
      <c r="M1071" s="62"/>
      <c r="N1071" s="62"/>
      <c r="O1071" s="62"/>
      <c r="P1071" s="62"/>
      <c r="Q1071" s="62"/>
      <c r="R1071" s="61"/>
    </row>
    <row r="1072" spans="3:18">
      <c r="C1072" s="62"/>
      <c r="D1072" s="62"/>
      <c r="E1072" s="62"/>
      <c r="F1072" s="62"/>
      <c r="G1072" s="62"/>
      <c r="H1072" s="62"/>
      <c r="I1072" s="62"/>
      <c r="J1072" s="62"/>
      <c r="K1072" s="62"/>
      <c r="L1072" s="62"/>
      <c r="M1072" s="62"/>
      <c r="N1072" s="62"/>
      <c r="O1072" s="62"/>
      <c r="P1072" s="62"/>
      <c r="Q1072" s="62"/>
      <c r="R1072" s="61"/>
    </row>
    <row r="1073" spans="3:18">
      <c r="C1073" s="62"/>
      <c r="D1073" s="62"/>
      <c r="E1073" s="62"/>
      <c r="F1073" s="62"/>
      <c r="G1073" s="62"/>
      <c r="H1073" s="62"/>
      <c r="I1073" s="62"/>
      <c r="J1073" s="62"/>
      <c r="K1073" s="62"/>
      <c r="L1073" s="62"/>
      <c r="M1073" s="62"/>
      <c r="N1073" s="62"/>
      <c r="O1073" s="62"/>
      <c r="P1073" s="62"/>
      <c r="Q1073" s="62"/>
      <c r="R1073" s="61"/>
    </row>
    <row r="1074" spans="3:18">
      <c r="C1074" s="62"/>
      <c r="D1074" s="62"/>
      <c r="E1074" s="62"/>
      <c r="F1074" s="62"/>
      <c r="G1074" s="62"/>
      <c r="H1074" s="62"/>
      <c r="I1074" s="62"/>
      <c r="J1074" s="62"/>
      <c r="K1074" s="62"/>
      <c r="L1074" s="62"/>
      <c r="M1074" s="62"/>
      <c r="N1074" s="62"/>
      <c r="O1074" s="62"/>
      <c r="P1074" s="62"/>
      <c r="Q1074" s="62"/>
      <c r="R1074" s="61"/>
    </row>
    <row r="1075" spans="3:18">
      <c r="C1075" s="62"/>
      <c r="D1075" s="62"/>
      <c r="E1075" s="62"/>
      <c r="F1075" s="62"/>
      <c r="G1075" s="62"/>
      <c r="H1075" s="62"/>
      <c r="I1075" s="62"/>
      <c r="J1075" s="62"/>
      <c r="K1075" s="62"/>
      <c r="L1075" s="62"/>
      <c r="M1075" s="62"/>
      <c r="N1075" s="62"/>
      <c r="O1075" s="62"/>
      <c r="P1075" s="62"/>
      <c r="Q1075" s="62"/>
      <c r="R1075" s="61"/>
    </row>
    <row r="1076" spans="3:18">
      <c r="C1076" s="62"/>
      <c r="D1076" s="62"/>
      <c r="E1076" s="62"/>
      <c r="F1076" s="62"/>
      <c r="G1076" s="62"/>
      <c r="H1076" s="62"/>
      <c r="I1076" s="62"/>
      <c r="J1076" s="62"/>
      <c r="K1076" s="62"/>
      <c r="L1076" s="62"/>
      <c r="M1076" s="62"/>
      <c r="N1076" s="62"/>
      <c r="O1076" s="62"/>
      <c r="P1076" s="62"/>
      <c r="Q1076" s="62"/>
      <c r="R1076" s="61"/>
    </row>
    <row r="1077" spans="3:18">
      <c r="C1077" s="62"/>
      <c r="D1077" s="62"/>
      <c r="E1077" s="62"/>
      <c r="F1077" s="62"/>
      <c r="G1077" s="62"/>
      <c r="H1077" s="62"/>
      <c r="I1077" s="62"/>
      <c r="J1077" s="62"/>
      <c r="K1077" s="62"/>
      <c r="L1077" s="62"/>
      <c r="M1077" s="62"/>
      <c r="N1077" s="62"/>
      <c r="O1077" s="62"/>
      <c r="P1077" s="62"/>
      <c r="Q1077" s="62"/>
      <c r="R1077" s="61"/>
    </row>
    <row r="1078" spans="3:18">
      <c r="C1078" s="62"/>
      <c r="D1078" s="62"/>
      <c r="E1078" s="62"/>
      <c r="F1078" s="62"/>
      <c r="G1078" s="62"/>
      <c r="H1078" s="62"/>
      <c r="I1078" s="62"/>
      <c r="J1078" s="62"/>
      <c r="K1078" s="62"/>
      <c r="L1078" s="62"/>
      <c r="M1078" s="62"/>
      <c r="N1078" s="62"/>
      <c r="O1078" s="62"/>
      <c r="P1078" s="62"/>
      <c r="Q1078" s="62"/>
      <c r="R1078" s="61"/>
    </row>
    <row r="1079" spans="3:18">
      <c r="C1079" s="62"/>
      <c r="D1079" s="62"/>
      <c r="E1079" s="62"/>
      <c r="F1079" s="62"/>
      <c r="G1079" s="62"/>
      <c r="H1079" s="62"/>
      <c r="I1079" s="62"/>
      <c r="J1079" s="62"/>
      <c r="K1079" s="62"/>
      <c r="L1079" s="62"/>
      <c r="M1079" s="62"/>
      <c r="N1079" s="62"/>
      <c r="O1079" s="62"/>
      <c r="P1079" s="62"/>
      <c r="Q1079" s="62"/>
      <c r="R1079" s="61"/>
    </row>
    <row r="1080" spans="3:18">
      <c r="C1080" s="62"/>
      <c r="D1080" s="62"/>
      <c r="E1080" s="62"/>
      <c r="F1080" s="62"/>
      <c r="G1080" s="62"/>
      <c r="H1080" s="62"/>
      <c r="I1080" s="62"/>
      <c r="J1080" s="62"/>
      <c r="K1080" s="62"/>
      <c r="L1080" s="62"/>
      <c r="M1080" s="62"/>
      <c r="N1080" s="62"/>
      <c r="O1080" s="62"/>
      <c r="P1080" s="62"/>
      <c r="Q1080" s="62"/>
      <c r="R1080" s="61"/>
    </row>
    <row r="1081" spans="3:18">
      <c r="C1081" s="62"/>
      <c r="D1081" s="62"/>
      <c r="E1081" s="62"/>
      <c r="F1081" s="62"/>
      <c r="G1081" s="62"/>
      <c r="H1081" s="62"/>
      <c r="I1081" s="62"/>
      <c r="J1081" s="62"/>
      <c r="K1081" s="62"/>
      <c r="L1081" s="62"/>
      <c r="M1081" s="62"/>
      <c r="N1081" s="62"/>
      <c r="O1081" s="62"/>
      <c r="P1081" s="62"/>
      <c r="Q1081" s="62"/>
      <c r="R1081" s="61"/>
    </row>
    <row r="1082" spans="3:18">
      <c r="C1082" s="62"/>
      <c r="D1082" s="62"/>
      <c r="E1082" s="62"/>
      <c r="F1082" s="62"/>
      <c r="G1082" s="62"/>
      <c r="H1082" s="62"/>
      <c r="I1082" s="62"/>
      <c r="J1082" s="62"/>
      <c r="K1082" s="62"/>
      <c r="L1082" s="62"/>
      <c r="M1082" s="62"/>
      <c r="N1082" s="62"/>
      <c r="O1082" s="62"/>
      <c r="P1082" s="62"/>
      <c r="Q1082" s="62"/>
      <c r="R1082" s="61"/>
    </row>
    <row r="1083" spans="3:18">
      <c r="C1083" s="62"/>
      <c r="D1083" s="62"/>
      <c r="E1083" s="62"/>
      <c r="F1083" s="62"/>
      <c r="G1083" s="62"/>
      <c r="H1083" s="62"/>
      <c r="I1083" s="62"/>
      <c r="J1083" s="62"/>
      <c r="K1083" s="62"/>
      <c r="L1083" s="62"/>
      <c r="M1083" s="62"/>
      <c r="N1083" s="62"/>
      <c r="O1083" s="62"/>
      <c r="P1083" s="62"/>
      <c r="Q1083" s="62"/>
      <c r="R1083" s="61"/>
    </row>
    <row r="1084" spans="3:18">
      <c r="C1084" s="62"/>
      <c r="D1084" s="62"/>
      <c r="E1084" s="62"/>
      <c r="F1084" s="62"/>
      <c r="G1084" s="62"/>
      <c r="H1084" s="62"/>
      <c r="I1084" s="62"/>
      <c r="J1084" s="62"/>
      <c r="K1084" s="62"/>
      <c r="L1084" s="62"/>
      <c r="M1084" s="62"/>
      <c r="N1084" s="62"/>
      <c r="O1084" s="62"/>
      <c r="P1084" s="62"/>
      <c r="Q1084" s="62"/>
      <c r="R1084" s="61"/>
    </row>
    <row r="1085" spans="3:18">
      <c r="C1085" s="62"/>
      <c r="D1085" s="62"/>
      <c r="E1085" s="62"/>
      <c r="F1085" s="62"/>
      <c r="G1085" s="62"/>
      <c r="H1085" s="62"/>
      <c r="I1085" s="62"/>
      <c r="J1085" s="62"/>
      <c r="K1085" s="62"/>
      <c r="L1085" s="62"/>
      <c r="M1085" s="62"/>
      <c r="N1085" s="62"/>
      <c r="O1085" s="62"/>
      <c r="P1085" s="62"/>
      <c r="Q1085" s="62"/>
      <c r="R1085" s="61"/>
    </row>
    <row r="1086" spans="3:18">
      <c r="C1086" s="62"/>
      <c r="D1086" s="62"/>
      <c r="E1086" s="62"/>
      <c r="F1086" s="62"/>
      <c r="G1086" s="62"/>
      <c r="H1086" s="62"/>
      <c r="I1086" s="62"/>
      <c r="J1086" s="62"/>
      <c r="K1086" s="62"/>
      <c r="L1086" s="62"/>
      <c r="M1086" s="62"/>
      <c r="N1086" s="62"/>
      <c r="O1086" s="62"/>
      <c r="P1086" s="62"/>
      <c r="Q1086" s="62"/>
      <c r="R1086" s="61"/>
    </row>
    <row r="1087" spans="3:18">
      <c r="C1087" s="62"/>
      <c r="D1087" s="62"/>
      <c r="E1087" s="62"/>
      <c r="F1087" s="62"/>
      <c r="G1087" s="62"/>
      <c r="H1087" s="62"/>
      <c r="I1087" s="62"/>
      <c r="J1087" s="62"/>
      <c r="K1087" s="62"/>
      <c r="L1087" s="62"/>
      <c r="M1087" s="62"/>
      <c r="N1087" s="62"/>
      <c r="O1087" s="62"/>
      <c r="P1087" s="62"/>
      <c r="Q1087" s="62"/>
      <c r="R1087" s="61"/>
    </row>
    <row r="1088" spans="3:18">
      <c r="C1088" s="62"/>
      <c r="D1088" s="62"/>
      <c r="E1088" s="62"/>
      <c r="F1088" s="62"/>
      <c r="G1088" s="62"/>
      <c r="H1088" s="62"/>
      <c r="I1088" s="62"/>
      <c r="J1088" s="62"/>
      <c r="K1088" s="62"/>
      <c r="L1088" s="62"/>
      <c r="M1088" s="62"/>
      <c r="N1088" s="62"/>
      <c r="O1088" s="62"/>
      <c r="P1088" s="62"/>
      <c r="Q1088" s="62"/>
      <c r="R1088" s="61"/>
    </row>
    <row r="1089" spans="3:18">
      <c r="C1089" s="62"/>
      <c r="D1089" s="62"/>
      <c r="E1089" s="62"/>
      <c r="F1089" s="62"/>
      <c r="G1089" s="62"/>
      <c r="H1089" s="62"/>
      <c r="I1089" s="62"/>
      <c r="J1089" s="62"/>
      <c r="K1089" s="62"/>
      <c r="L1089" s="62"/>
      <c r="M1089" s="62"/>
      <c r="N1089" s="62"/>
      <c r="O1089" s="62"/>
      <c r="P1089" s="62"/>
      <c r="Q1089" s="62"/>
      <c r="R1089" s="61"/>
    </row>
    <row r="1090" spans="3:18">
      <c r="C1090" s="62"/>
      <c r="D1090" s="62"/>
      <c r="E1090" s="62"/>
      <c r="F1090" s="62"/>
      <c r="G1090" s="62"/>
      <c r="H1090" s="62"/>
      <c r="I1090" s="62"/>
      <c r="J1090" s="62"/>
      <c r="K1090" s="62"/>
      <c r="L1090" s="62"/>
      <c r="M1090" s="62"/>
      <c r="N1090" s="62"/>
      <c r="O1090" s="62"/>
      <c r="P1090" s="62"/>
      <c r="Q1090" s="62"/>
      <c r="R1090" s="61"/>
    </row>
    <row r="1091" spans="3:18">
      <c r="C1091" s="62"/>
      <c r="D1091" s="62"/>
      <c r="E1091" s="62"/>
      <c r="F1091" s="62"/>
      <c r="G1091" s="62"/>
      <c r="H1091" s="62"/>
      <c r="I1091" s="62"/>
      <c r="J1091" s="62"/>
      <c r="K1091" s="62"/>
      <c r="L1091" s="62"/>
      <c r="M1091" s="62"/>
      <c r="N1091" s="62"/>
      <c r="O1091" s="62"/>
      <c r="P1091" s="62"/>
      <c r="Q1091" s="62"/>
      <c r="R1091" s="61"/>
    </row>
    <row r="1092" spans="3:18">
      <c r="C1092" s="62"/>
      <c r="D1092" s="62"/>
      <c r="E1092" s="62"/>
      <c r="F1092" s="62"/>
      <c r="G1092" s="62"/>
      <c r="H1092" s="62"/>
      <c r="I1092" s="62"/>
      <c r="J1092" s="62"/>
      <c r="K1092" s="62"/>
      <c r="L1092" s="62"/>
      <c r="M1092" s="62"/>
      <c r="N1092" s="62"/>
      <c r="O1092" s="62"/>
      <c r="P1092" s="62"/>
      <c r="Q1092" s="62"/>
      <c r="R1092" s="61"/>
    </row>
    <row r="1093" spans="3:18">
      <c r="C1093" s="62"/>
      <c r="D1093" s="62"/>
      <c r="E1093" s="62"/>
      <c r="F1093" s="62"/>
      <c r="G1093" s="62"/>
      <c r="H1093" s="62"/>
      <c r="I1093" s="62"/>
      <c r="J1093" s="62"/>
      <c r="K1093" s="62"/>
      <c r="L1093" s="62"/>
      <c r="M1093" s="62"/>
      <c r="N1093" s="62"/>
      <c r="O1093" s="62"/>
      <c r="P1093" s="62"/>
      <c r="Q1093" s="62"/>
      <c r="R1093" s="61"/>
    </row>
    <row r="1094" spans="3:18">
      <c r="C1094" s="62"/>
      <c r="D1094" s="62"/>
      <c r="E1094" s="62"/>
      <c r="F1094" s="62"/>
      <c r="G1094" s="62"/>
      <c r="H1094" s="62"/>
      <c r="I1094" s="62"/>
      <c r="J1094" s="62"/>
      <c r="K1094" s="62"/>
      <c r="L1094" s="62"/>
      <c r="M1094" s="62"/>
      <c r="N1094" s="62"/>
      <c r="O1094" s="62"/>
      <c r="P1094" s="62"/>
      <c r="Q1094" s="62"/>
      <c r="R1094" s="61"/>
    </row>
    <row r="1095" spans="3:18">
      <c r="C1095" s="62"/>
      <c r="D1095" s="62"/>
      <c r="E1095" s="62"/>
      <c r="F1095" s="62"/>
      <c r="G1095" s="62"/>
      <c r="H1095" s="62"/>
      <c r="I1095" s="62"/>
      <c r="J1095" s="62"/>
      <c r="K1095" s="62"/>
      <c r="L1095" s="62"/>
      <c r="M1095" s="62"/>
      <c r="N1095" s="62"/>
      <c r="O1095" s="62"/>
      <c r="P1095" s="62"/>
      <c r="Q1095" s="62"/>
      <c r="R1095" s="61"/>
    </row>
    <row r="1096" spans="3:18">
      <c r="C1096" s="62"/>
      <c r="D1096" s="62"/>
      <c r="E1096" s="62"/>
      <c r="F1096" s="62"/>
      <c r="G1096" s="62"/>
      <c r="H1096" s="62"/>
      <c r="I1096" s="62"/>
      <c r="J1096" s="62"/>
      <c r="K1096" s="62"/>
      <c r="L1096" s="62"/>
      <c r="M1096" s="62"/>
      <c r="N1096" s="62"/>
      <c r="O1096" s="62"/>
      <c r="P1096" s="62"/>
      <c r="Q1096" s="62"/>
      <c r="R1096" s="61"/>
    </row>
    <row r="1097" spans="3:18">
      <c r="C1097" s="62"/>
      <c r="D1097" s="62"/>
      <c r="E1097" s="62"/>
      <c r="F1097" s="62"/>
      <c r="G1097" s="62"/>
      <c r="H1097" s="62"/>
      <c r="I1097" s="62"/>
      <c r="J1097" s="62"/>
      <c r="K1097" s="62"/>
      <c r="L1097" s="62"/>
      <c r="M1097" s="62"/>
      <c r="N1097" s="62"/>
      <c r="O1097" s="62"/>
      <c r="P1097" s="62"/>
      <c r="Q1097" s="62"/>
      <c r="R1097" s="61"/>
    </row>
    <row r="1098" spans="3:18">
      <c r="C1098" s="62"/>
      <c r="D1098" s="62"/>
      <c r="E1098" s="62"/>
      <c r="F1098" s="62"/>
      <c r="G1098" s="62"/>
      <c r="H1098" s="62"/>
      <c r="I1098" s="62"/>
      <c r="J1098" s="62"/>
      <c r="K1098" s="62"/>
      <c r="L1098" s="62"/>
      <c r="M1098" s="62"/>
      <c r="N1098" s="62"/>
      <c r="O1098" s="62"/>
      <c r="P1098" s="62"/>
      <c r="Q1098" s="62"/>
      <c r="R1098" s="61"/>
    </row>
    <row r="1099" spans="3:18">
      <c r="C1099" s="62"/>
      <c r="D1099" s="62"/>
      <c r="E1099" s="62"/>
      <c r="F1099" s="62"/>
      <c r="G1099" s="62"/>
      <c r="H1099" s="62"/>
      <c r="I1099" s="62"/>
      <c r="J1099" s="62"/>
      <c r="K1099" s="62"/>
      <c r="L1099" s="62"/>
      <c r="M1099" s="62"/>
      <c r="N1099" s="62"/>
      <c r="O1099" s="62"/>
      <c r="P1099" s="62"/>
      <c r="Q1099" s="62"/>
      <c r="R1099" s="61"/>
    </row>
    <row r="1100" spans="3:18">
      <c r="C1100" s="62"/>
      <c r="D1100" s="62"/>
      <c r="E1100" s="62"/>
      <c r="F1100" s="62"/>
      <c r="G1100" s="62"/>
      <c r="H1100" s="62"/>
      <c r="I1100" s="62"/>
      <c r="J1100" s="62"/>
      <c r="K1100" s="62"/>
      <c r="L1100" s="62"/>
      <c r="M1100" s="62"/>
      <c r="N1100" s="62"/>
      <c r="O1100" s="62"/>
      <c r="P1100" s="62"/>
      <c r="Q1100" s="62"/>
      <c r="R1100" s="61"/>
    </row>
    <row r="1101" spans="3:18">
      <c r="C1101" s="62"/>
      <c r="D1101" s="62"/>
      <c r="E1101" s="62"/>
      <c r="F1101" s="62"/>
      <c r="G1101" s="62"/>
      <c r="H1101" s="62"/>
      <c r="I1101" s="62"/>
      <c r="J1101" s="62"/>
      <c r="K1101" s="62"/>
      <c r="L1101" s="62"/>
      <c r="M1101" s="62"/>
      <c r="N1101" s="62"/>
      <c r="O1101" s="62"/>
      <c r="P1101" s="62"/>
      <c r="Q1101" s="62"/>
      <c r="R1101" s="61"/>
    </row>
    <row r="1102" spans="3:18">
      <c r="C1102" s="62"/>
      <c r="D1102" s="62"/>
      <c r="E1102" s="62"/>
      <c r="F1102" s="62"/>
      <c r="G1102" s="62"/>
      <c r="H1102" s="62"/>
      <c r="I1102" s="62"/>
      <c r="J1102" s="62"/>
      <c r="K1102" s="62"/>
      <c r="L1102" s="62"/>
      <c r="M1102" s="62"/>
      <c r="N1102" s="62"/>
      <c r="O1102" s="62"/>
      <c r="P1102" s="62"/>
      <c r="Q1102" s="62"/>
      <c r="R1102" s="61"/>
    </row>
    <row r="1103" spans="3:18">
      <c r="C1103" s="62"/>
      <c r="D1103" s="62"/>
      <c r="E1103" s="62"/>
      <c r="F1103" s="62"/>
      <c r="G1103" s="62"/>
      <c r="H1103" s="62"/>
      <c r="I1103" s="62"/>
      <c r="J1103" s="62"/>
      <c r="K1103" s="62"/>
      <c r="L1103" s="62"/>
      <c r="M1103" s="62"/>
      <c r="N1103" s="62"/>
      <c r="O1103" s="62"/>
      <c r="P1103" s="62"/>
      <c r="Q1103" s="62"/>
      <c r="R1103" s="61"/>
    </row>
    <row r="1104" spans="3:18">
      <c r="C1104" s="62"/>
      <c r="D1104" s="62"/>
      <c r="E1104" s="62"/>
      <c r="F1104" s="62"/>
      <c r="G1104" s="62"/>
      <c r="H1104" s="62"/>
      <c r="I1104" s="62"/>
      <c r="J1104" s="62"/>
      <c r="K1104" s="62"/>
      <c r="L1104" s="62"/>
      <c r="M1104" s="62"/>
      <c r="N1104" s="62"/>
      <c r="O1104" s="62"/>
      <c r="P1104" s="62"/>
      <c r="Q1104" s="62"/>
      <c r="R1104" s="61"/>
    </row>
    <row r="1105" spans="3:18">
      <c r="C1105" s="62"/>
      <c r="D1105" s="62"/>
      <c r="E1105" s="62"/>
      <c r="F1105" s="62"/>
      <c r="G1105" s="62"/>
      <c r="H1105" s="62"/>
      <c r="I1105" s="62"/>
      <c r="J1105" s="62"/>
      <c r="K1105" s="62"/>
      <c r="L1105" s="62"/>
      <c r="M1105" s="62"/>
      <c r="N1105" s="62"/>
      <c r="O1105" s="62"/>
      <c r="P1105" s="62"/>
      <c r="Q1105" s="62"/>
      <c r="R1105" s="61"/>
    </row>
    <row r="1106" spans="3:18">
      <c r="C1106" s="62"/>
      <c r="D1106" s="62"/>
      <c r="E1106" s="62"/>
      <c r="F1106" s="62"/>
      <c r="G1106" s="62"/>
      <c r="H1106" s="62"/>
      <c r="I1106" s="62"/>
      <c r="J1106" s="62"/>
      <c r="K1106" s="62"/>
      <c r="L1106" s="62"/>
      <c r="M1106" s="62"/>
      <c r="N1106" s="62"/>
      <c r="O1106" s="62"/>
      <c r="P1106" s="62"/>
      <c r="Q1106" s="62"/>
      <c r="R1106" s="61"/>
    </row>
    <row r="1107" spans="3:18">
      <c r="C1107" s="62"/>
      <c r="D1107" s="62"/>
      <c r="E1107" s="62"/>
      <c r="F1107" s="62"/>
      <c r="G1107" s="62"/>
      <c r="H1107" s="62"/>
      <c r="I1107" s="62"/>
      <c r="J1107" s="62"/>
      <c r="K1107" s="62"/>
      <c r="L1107" s="62"/>
      <c r="M1107" s="62"/>
      <c r="N1107" s="62"/>
      <c r="O1107" s="62"/>
      <c r="P1107" s="62"/>
      <c r="Q1107" s="62"/>
      <c r="R1107" s="61"/>
    </row>
    <row r="1108" spans="3:18">
      <c r="C1108" s="62"/>
      <c r="D1108" s="62"/>
      <c r="E1108" s="62"/>
      <c r="F1108" s="62"/>
      <c r="G1108" s="62"/>
      <c r="H1108" s="62"/>
      <c r="I1108" s="62"/>
      <c r="J1108" s="62"/>
      <c r="K1108" s="62"/>
      <c r="L1108" s="62"/>
      <c r="M1108" s="62"/>
      <c r="N1108" s="62"/>
      <c r="O1108" s="62"/>
      <c r="P1108" s="62"/>
      <c r="Q1108" s="62"/>
      <c r="R1108" s="61"/>
    </row>
    <row r="1109" spans="3:18">
      <c r="C1109" s="62"/>
      <c r="D1109" s="62"/>
      <c r="E1109" s="62"/>
      <c r="F1109" s="62"/>
      <c r="G1109" s="62"/>
      <c r="H1109" s="62"/>
      <c r="I1109" s="62"/>
      <c r="J1109" s="62"/>
      <c r="K1109" s="62"/>
      <c r="L1109" s="62"/>
      <c r="M1109" s="62"/>
      <c r="N1109" s="62"/>
      <c r="O1109" s="62"/>
      <c r="P1109" s="62"/>
      <c r="Q1109" s="62"/>
      <c r="R1109" s="61"/>
    </row>
    <row r="1110" spans="3:18">
      <c r="C1110" s="62"/>
      <c r="D1110" s="62"/>
      <c r="E1110" s="62"/>
      <c r="F1110" s="62"/>
      <c r="G1110" s="62"/>
      <c r="H1110" s="62"/>
      <c r="I1110" s="62"/>
      <c r="J1110" s="62"/>
      <c r="K1110" s="62"/>
      <c r="L1110" s="62"/>
      <c r="M1110" s="62"/>
      <c r="N1110" s="62"/>
      <c r="O1110" s="62"/>
      <c r="P1110" s="62"/>
      <c r="Q1110" s="62"/>
      <c r="R1110" s="61"/>
    </row>
    <row r="1111" spans="3:18">
      <c r="C1111" s="62"/>
      <c r="D1111" s="62"/>
      <c r="E1111" s="62"/>
      <c r="F1111" s="62"/>
      <c r="G1111" s="62"/>
      <c r="H1111" s="62"/>
      <c r="I1111" s="62"/>
      <c r="J1111" s="62"/>
      <c r="K1111" s="62"/>
      <c r="L1111" s="62"/>
      <c r="M1111" s="62"/>
      <c r="N1111" s="62"/>
      <c r="O1111" s="62"/>
      <c r="P1111" s="62"/>
      <c r="Q1111" s="62"/>
      <c r="R1111" s="61"/>
    </row>
    <row r="1112" spans="3:18">
      <c r="C1112" s="62"/>
      <c r="D1112" s="62"/>
      <c r="E1112" s="62"/>
      <c r="F1112" s="62"/>
      <c r="G1112" s="62"/>
      <c r="H1112" s="62"/>
      <c r="I1112" s="62"/>
      <c r="J1112" s="62"/>
      <c r="K1112" s="62"/>
      <c r="L1112" s="62"/>
      <c r="M1112" s="62"/>
      <c r="N1112" s="62"/>
      <c r="O1112" s="62"/>
      <c r="P1112" s="62"/>
      <c r="Q1112" s="62"/>
      <c r="R1112" s="61"/>
    </row>
    <row r="1113" spans="3:18">
      <c r="C1113" s="62"/>
      <c r="D1113" s="62"/>
      <c r="E1113" s="62"/>
      <c r="F1113" s="62"/>
      <c r="G1113" s="62"/>
      <c r="H1113" s="62"/>
      <c r="I1113" s="62"/>
      <c r="J1113" s="62"/>
      <c r="K1113" s="62"/>
      <c r="L1113" s="62"/>
      <c r="M1113" s="62"/>
      <c r="N1113" s="62"/>
      <c r="O1113" s="62"/>
      <c r="P1113" s="62"/>
      <c r="Q1113" s="62"/>
      <c r="R1113" s="61"/>
    </row>
    <row r="1114" spans="3:18">
      <c r="C1114" s="62"/>
      <c r="D1114" s="62"/>
      <c r="E1114" s="62"/>
      <c r="F1114" s="62"/>
      <c r="G1114" s="62"/>
      <c r="H1114" s="62"/>
      <c r="I1114" s="62"/>
      <c r="J1114" s="62"/>
      <c r="K1114" s="62"/>
      <c r="L1114" s="62"/>
      <c r="M1114" s="62"/>
      <c r="N1114" s="62"/>
      <c r="O1114" s="62"/>
      <c r="P1114" s="62"/>
      <c r="Q1114" s="62"/>
      <c r="R1114" s="61"/>
    </row>
    <row r="1115" spans="3:18">
      <c r="C1115" s="62"/>
      <c r="D1115" s="62"/>
      <c r="E1115" s="62"/>
      <c r="F1115" s="62"/>
      <c r="G1115" s="62"/>
      <c r="H1115" s="62"/>
      <c r="I1115" s="62"/>
      <c r="J1115" s="62"/>
      <c r="K1115" s="62"/>
      <c r="L1115" s="62"/>
      <c r="M1115" s="62"/>
      <c r="N1115" s="62"/>
      <c r="O1115" s="62"/>
      <c r="P1115" s="62"/>
      <c r="Q1115" s="62"/>
      <c r="R1115" s="61"/>
    </row>
    <row r="1116" spans="3:18">
      <c r="C1116" s="62"/>
      <c r="D1116" s="62"/>
      <c r="E1116" s="62"/>
      <c r="F1116" s="62"/>
      <c r="G1116" s="62"/>
      <c r="H1116" s="62"/>
      <c r="I1116" s="62"/>
      <c r="J1116" s="62"/>
      <c r="K1116" s="62"/>
      <c r="L1116" s="62"/>
      <c r="M1116" s="62"/>
      <c r="N1116" s="62"/>
      <c r="O1116" s="62"/>
      <c r="P1116" s="62"/>
      <c r="Q1116" s="62"/>
      <c r="R1116" s="61"/>
    </row>
    <row r="1117" spans="3:18">
      <c r="C1117" s="62"/>
      <c r="D1117" s="62"/>
      <c r="E1117" s="62"/>
      <c r="F1117" s="62"/>
      <c r="G1117" s="62"/>
      <c r="H1117" s="62"/>
      <c r="I1117" s="62"/>
      <c r="J1117" s="62"/>
      <c r="K1117" s="62"/>
      <c r="L1117" s="62"/>
      <c r="M1117" s="62"/>
      <c r="N1117" s="62"/>
      <c r="O1117" s="62"/>
      <c r="P1117" s="62"/>
      <c r="Q1117" s="62"/>
      <c r="R1117" s="61"/>
    </row>
    <row r="1118" spans="3:18">
      <c r="C1118" s="62"/>
      <c r="D1118" s="62"/>
      <c r="E1118" s="62"/>
      <c r="F1118" s="62"/>
      <c r="G1118" s="62"/>
      <c r="H1118" s="62"/>
      <c r="I1118" s="62"/>
      <c r="J1118" s="62"/>
      <c r="K1118" s="62"/>
      <c r="L1118" s="62"/>
      <c r="M1118" s="62"/>
      <c r="N1118" s="62"/>
      <c r="O1118" s="62"/>
      <c r="P1118" s="62"/>
      <c r="Q1118" s="62"/>
      <c r="R1118" s="61"/>
    </row>
    <row r="1119" spans="3:18">
      <c r="C1119" s="62"/>
      <c r="D1119" s="62"/>
      <c r="E1119" s="62"/>
      <c r="F1119" s="62"/>
      <c r="G1119" s="62"/>
      <c r="H1119" s="62"/>
      <c r="I1119" s="62"/>
      <c r="J1119" s="62"/>
      <c r="K1119" s="62"/>
      <c r="L1119" s="62"/>
      <c r="M1119" s="62"/>
      <c r="N1119" s="62"/>
      <c r="O1119" s="62"/>
      <c r="P1119" s="62"/>
      <c r="Q1119" s="62"/>
      <c r="R1119" s="61"/>
    </row>
    <row r="1120" spans="3:18">
      <c r="C1120" s="62"/>
      <c r="D1120" s="62"/>
      <c r="E1120" s="62"/>
      <c r="F1120" s="62"/>
      <c r="G1120" s="62"/>
      <c r="H1120" s="62"/>
      <c r="I1120" s="62"/>
      <c r="J1120" s="62"/>
      <c r="K1120" s="62"/>
      <c r="L1120" s="62"/>
      <c r="M1120" s="62"/>
      <c r="N1120" s="62"/>
      <c r="O1120" s="62"/>
      <c r="P1120" s="62"/>
      <c r="Q1120" s="62"/>
      <c r="R1120" s="61"/>
    </row>
    <row r="1121" spans="3:18">
      <c r="C1121" s="62"/>
      <c r="D1121" s="62"/>
      <c r="E1121" s="62"/>
      <c r="F1121" s="62"/>
      <c r="G1121" s="62"/>
      <c r="H1121" s="62"/>
      <c r="I1121" s="62"/>
      <c r="J1121" s="62"/>
      <c r="K1121" s="62"/>
      <c r="L1121" s="62"/>
      <c r="M1121" s="62"/>
      <c r="N1121" s="62"/>
      <c r="O1121" s="62"/>
      <c r="P1121" s="62"/>
      <c r="Q1121" s="62"/>
      <c r="R1121" s="61"/>
    </row>
    <row r="1122" spans="3:18">
      <c r="C1122" s="62"/>
      <c r="D1122" s="62"/>
      <c r="E1122" s="62"/>
      <c r="F1122" s="62"/>
      <c r="G1122" s="62"/>
      <c r="H1122" s="62"/>
      <c r="I1122" s="62"/>
      <c r="J1122" s="62"/>
      <c r="K1122" s="62"/>
      <c r="L1122" s="62"/>
      <c r="M1122" s="62"/>
      <c r="N1122" s="62"/>
      <c r="O1122" s="62"/>
      <c r="P1122" s="62"/>
      <c r="Q1122" s="62"/>
      <c r="R1122" s="61"/>
    </row>
    <row r="1123" spans="3:18">
      <c r="C1123" s="62"/>
      <c r="D1123" s="62"/>
      <c r="E1123" s="62"/>
      <c r="F1123" s="62"/>
      <c r="G1123" s="62"/>
      <c r="H1123" s="62"/>
      <c r="I1123" s="62"/>
      <c r="J1123" s="62"/>
      <c r="K1123" s="62"/>
      <c r="L1123" s="62"/>
      <c r="M1123" s="62"/>
      <c r="N1123" s="62"/>
      <c r="O1123" s="62"/>
      <c r="P1123" s="62"/>
      <c r="Q1123" s="62"/>
      <c r="R1123" s="61"/>
    </row>
    <row r="1124" spans="3:18">
      <c r="C1124" s="62"/>
      <c r="D1124" s="62"/>
      <c r="E1124" s="62"/>
      <c r="F1124" s="62"/>
      <c r="G1124" s="62"/>
      <c r="H1124" s="62"/>
      <c r="I1124" s="62"/>
      <c r="J1124" s="62"/>
      <c r="K1124" s="62"/>
      <c r="L1124" s="62"/>
      <c r="M1124" s="62"/>
      <c r="N1124" s="62"/>
      <c r="O1124" s="62"/>
      <c r="P1124" s="62"/>
      <c r="Q1124" s="62"/>
      <c r="R1124" s="61"/>
    </row>
    <row r="1125" spans="3:18">
      <c r="C1125" s="62"/>
      <c r="D1125" s="62"/>
      <c r="E1125" s="62"/>
      <c r="F1125" s="62"/>
      <c r="G1125" s="62"/>
      <c r="H1125" s="62"/>
      <c r="I1125" s="62"/>
      <c r="J1125" s="62"/>
      <c r="K1125" s="62"/>
      <c r="L1125" s="62"/>
      <c r="M1125" s="62"/>
      <c r="N1125" s="62"/>
      <c r="O1125" s="62"/>
      <c r="P1125" s="62"/>
      <c r="Q1125" s="62"/>
      <c r="R1125" s="61"/>
    </row>
    <row r="1126" spans="3:18">
      <c r="C1126" s="62"/>
      <c r="D1126" s="62"/>
      <c r="E1126" s="62"/>
      <c r="F1126" s="62"/>
      <c r="G1126" s="62"/>
      <c r="H1126" s="62"/>
      <c r="I1126" s="62"/>
      <c r="J1126" s="62"/>
      <c r="K1126" s="62"/>
      <c r="L1126" s="62"/>
      <c r="M1126" s="62"/>
      <c r="N1126" s="62"/>
      <c r="O1126" s="62"/>
      <c r="P1126" s="62"/>
      <c r="Q1126" s="62"/>
      <c r="R1126" s="61"/>
    </row>
    <row r="1127" spans="3:18">
      <c r="C1127" s="62"/>
      <c r="D1127" s="62"/>
      <c r="E1127" s="62"/>
      <c r="F1127" s="62"/>
      <c r="G1127" s="62"/>
      <c r="H1127" s="62"/>
      <c r="I1127" s="62"/>
      <c r="J1127" s="62"/>
      <c r="K1127" s="62"/>
      <c r="L1127" s="62"/>
      <c r="M1127" s="62"/>
      <c r="N1127" s="62"/>
      <c r="O1127" s="62"/>
      <c r="P1127" s="62"/>
      <c r="Q1127" s="62"/>
      <c r="R1127" s="61"/>
    </row>
    <row r="1128" spans="3:18">
      <c r="C1128" s="62"/>
      <c r="D1128" s="62"/>
      <c r="E1128" s="62"/>
      <c r="F1128" s="62"/>
      <c r="G1128" s="62"/>
      <c r="H1128" s="62"/>
      <c r="I1128" s="62"/>
      <c r="J1128" s="62"/>
      <c r="K1128" s="62"/>
      <c r="L1128" s="62"/>
      <c r="M1128" s="62"/>
      <c r="N1128" s="62"/>
      <c r="O1128" s="62"/>
      <c r="P1128" s="62"/>
      <c r="Q1128" s="62"/>
      <c r="R1128" s="61"/>
    </row>
    <row r="1129" spans="3:18">
      <c r="C1129" s="62"/>
      <c r="D1129" s="62"/>
      <c r="E1129" s="62"/>
      <c r="F1129" s="62"/>
      <c r="G1129" s="62"/>
      <c r="H1129" s="62"/>
      <c r="I1129" s="62"/>
      <c r="J1129" s="62"/>
      <c r="K1129" s="62"/>
      <c r="L1129" s="62"/>
      <c r="M1129" s="62"/>
      <c r="N1129" s="62"/>
      <c r="O1129" s="62"/>
      <c r="P1129" s="62"/>
      <c r="Q1129" s="62"/>
      <c r="R1129" s="61"/>
    </row>
    <row r="1130" spans="3:18">
      <c r="C1130" s="62"/>
      <c r="D1130" s="62"/>
      <c r="E1130" s="62"/>
      <c r="F1130" s="62"/>
      <c r="G1130" s="62"/>
      <c r="H1130" s="62"/>
      <c r="I1130" s="62"/>
      <c r="J1130" s="62"/>
      <c r="K1130" s="62"/>
      <c r="L1130" s="62"/>
      <c r="M1130" s="62"/>
      <c r="N1130" s="62"/>
      <c r="O1130" s="62"/>
      <c r="P1130" s="62"/>
      <c r="Q1130" s="62"/>
      <c r="R1130" s="61"/>
    </row>
    <row r="1131" spans="3:18">
      <c r="C1131" s="62"/>
      <c r="D1131" s="62"/>
      <c r="E1131" s="62"/>
      <c r="F1131" s="62"/>
      <c r="G1131" s="62"/>
      <c r="H1131" s="62"/>
      <c r="I1131" s="62"/>
      <c r="J1131" s="62"/>
      <c r="K1131" s="62"/>
      <c r="L1131" s="62"/>
      <c r="M1131" s="62"/>
      <c r="N1131" s="62"/>
      <c r="O1131" s="62"/>
      <c r="P1131" s="62"/>
      <c r="Q1131" s="62"/>
      <c r="R1131" s="61"/>
    </row>
    <row r="1132" spans="3:18">
      <c r="C1132" s="62"/>
      <c r="D1132" s="62"/>
      <c r="E1132" s="62"/>
      <c r="F1132" s="62"/>
      <c r="G1132" s="62"/>
      <c r="H1132" s="62"/>
      <c r="I1132" s="62"/>
      <c r="J1132" s="62"/>
      <c r="K1132" s="62"/>
      <c r="L1132" s="62"/>
      <c r="M1132" s="62"/>
      <c r="N1132" s="62"/>
      <c r="O1132" s="62"/>
      <c r="P1132" s="62"/>
      <c r="Q1132" s="62"/>
      <c r="R1132" s="61"/>
    </row>
    <row r="1133" spans="3:18">
      <c r="C1133" s="62"/>
      <c r="D1133" s="62"/>
      <c r="E1133" s="62"/>
      <c r="F1133" s="62"/>
      <c r="G1133" s="62"/>
      <c r="H1133" s="62"/>
      <c r="I1133" s="62"/>
      <c r="J1133" s="62"/>
      <c r="K1133" s="62"/>
      <c r="L1133" s="62"/>
      <c r="M1133" s="62"/>
      <c r="N1133" s="62"/>
      <c r="O1133" s="62"/>
      <c r="P1133" s="62"/>
      <c r="Q1133" s="62"/>
      <c r="R1133" s="61"/>
    </row>
    <row r="1134" spans="3:18">
      <c r="C1134" s="62"/>
      <c r="D1134" s="62"/>
      <c r="E1134" s="62"/>
      <c r="F1134" s="62"/>
      <c r="G1134" s="62"/>
      <c r="H1134" s="62"/>
      <c r="I1134" s="62"/>
      <c r="J1134" s="62"/>
      <c r="K1134" s="62"/>
      <c r="L1134" s="62"/>
      <c r="M1134" s="62"/>
      <c r="N1134" s="62"/>
      <c r="O1134" s="62"/>
      <c r="P1134" s="62"/>
      <c r="Q1134" s="62"/>
      <c r="R1134" s="61"/>
    </row>
    <row r="1135" spans="3:18">
      <c r="C1135" s="62"/>
      <c r="D1135" s="62"/>
      <c r="E1135" s="62"/>
      <c r="F1135" s="62"/>
      <c r="G1135" s="62"/>
      <c r="H1135" s="62"/>
      <c r="I1135" s="62"/>
      <c r="J1135" s="62"/>
      <c r="K1135" s="62"/>
      <c r="L1135" s="62"/>
      <c r="M1135" s="62"/>
      <c r="N1135" s="62"/>
      <c r="O1135" s="62"/>
      <c r="P1135" s="62"/>
      <c r="Q1135" s="62"/>
      <c r="R1135" s="61"/>
    </row>
    <row r="1136" spans="3:18">
      <c r="C1136" s="62"/>
      <c r="D1136" s="62"/>
      <c r="E1136" s="62"/>
      <c r="F1136" s="62"/>
      <c r="G1136" s="62"/>
      <c r="H1136" s="62"/>
      <c r="I1136" s="62"/>
      <c r="J1136" s="62"/>
      <c r="K1136" s="62"/>
      <c r="L1136" s="62"/>
      <c r="M1136" s="62"/>
      <c r="N1136" s="62"/>
      <c r="O1136" s="62"/>
      <c r="P1136" s="62"/>
      <c r="Q1136" s="62"/>
      <c r="R1136" s="61"/>
    </row>
    <row r="1137" spans="3:18">
      <c r="C1137" s="62"/>
      <c r="D1137" s="62"/>
      <c r="E1137" s="62"/>
      <c r="F1137" s="62"/>
      <c r="G1137" s="62"/>
      <c r="H1137" s="62"/>
      <c r="I1137" s="62"/>
      <c r="J1137" s="62"/>
      <c r="K1137" s="62"/>
      <c r="L1137" s="62"/>
      <c r="M1137" s="62"/>
      <c r="N1137" s="62"/>
      <c r="O1137" s="62"/>
      <c r="P1137" s="62"/>
      <c r="Q1137" s="62"/>
      <c r="R1137" s="61"/>
    </row>
    <row r="1138" spans="3:18">
      <c r="C1138" s="62"/>
      <c r="D1138" s="62"/>
      <c r="E1138" s="62"/>
      <c r="F1138" s="62"/>
      <c r="G1138" s="62"/>
      <c r="H1138" s="62"/>
      <c r="I1138" s="62"/>
      <c r="J1138" s="62"/>
      <c r="K1138" s="62"/>
      <c r="L1138" s="62"/>
      <c r="M1138" s="62"/>
      <c r="N1138" s="62"/>
      <c r="O1138" s="62"/>
      <c r="P1138" s="62"/>
      <c r="Q1138" s="62"/>
      <c r="R1138" s="61"/>
    </row>
    <row r="1139" spans="3:18">
      <c r="C1139" s="62"/>
      <c r="D1139" s="62"/>
      <c r="E1139" s="62"/>
      <c r="F1139" s="62"/>
      <c r="G1139" s="62"/>
      <c r="H1139" s="62"/>
      <c r="I1139" s="62"/>
      <c r="J1139" s="62"/>
      <c r="K1139" s="62"/>
      <c r="L1139" s="62"/>
      <c r="M1139" s="62"/>
      <c r="N1139" s="62"/>
      <c r="O1139" s="62"/>
      <c r="P1139" s="62"/>
      <c r="Q1139" s="62"/>
      <c r="R1139" s="61"/>
    </row>
    <row r="1140" spans="3:18">
      <c r="C1140" s="62"/>
      <c r="D1140" s="62"/>
      <c r="E1140" s="62"/>
      <c r="F1140" s="62"/>
      <c r="G1140" s="62"/>
      <c r="H1140" s="62"/>
      <c r="I1140" s="62"/>
      <c r="J1140" s="62"/>
      <c r="K1140" s="62"/>
      <c r="L1140" s="62"/>
      <c r="M1140" s="62"/>
      <c r="N1140" s="62"/>
      <c r="O1140" s="62"/>
      <c r="P1140" s="62"/>
      <c r="Q1140" s="62"/>
      <c r="R1140" s="61"/>
    </row>
    <row r="1141" spans="3:18">
      <c r="C1141" s="62"/>
      <c r="D1141" s="62"/>
      <c r="E1141" s="62"/>
      <c r="F1141" s="62"/>
      <c r="G1141" s="62"/>
      <c r="H1141" s="62"/>
      <c r="I1141" s="62"/>
      <c r="J1141" s="62"/>
      <c r="K1141" s="62"/>
      <c r="L1141" s="62"/>
      <c r="M1141" s="62"/>
      <c r="N1141" s="62"/>
      <c r="O1141" s="62"/>
      <c r="P1141" s="62"/>
      <c r="Q1141" s="62"/>
      <c r="R1141" s="61"/>
    </row>
    <row r="1142" spans="3:18">
      <c r="C1142" s="62"/>
      <c r="D1142" s="62"/>
      <c r="E1142" s="62"/>
      <c r="F1142" s="62"/>
      <c r="G1142" s="62"/>
      <c r="H1142" s="62"/>
      <c r="I1142" s="62"/>
      <c r="J1142" s="62"/>
      <c r="K1142" s="62"/>
      <c r="L1142" s="62"/>
      <c r="M1142" s="62"/>
      <c r="N1142" s="62"/>
      <c r="O1142" s="62"/>
      <c r="P1142" s="62"/>
      <c r="Q1142" s="62"/>
      <c r="R1142" s="61"/>
    </row>
    <row r="1143" spans="3:18">
      <c r="C1143" s="62"/>
      <c r="D1143" s="62"/>
      <c r="E1143" s="62"/>
      <c r="F1143" s="62"/>
      <c r="G1143" s="62"/>
      <c r="H1143" s="62"/>
      <c r="I1143" s="62"/>
      <c r="J1143" s="62"/>
      <c r="K1143" s="62"/>
      <c r="L1143" s="62"/>
      <c r="M1143" s="62"/>
      <c r="N1143" s="62"/>
      <c r="O1143" s="62"/>
      <c r="P1143" s="62"/>
      <c r="Q1143" s="62"/>
      <c r="R1143" s="61"/>
    </row>
    <row r="1144" spans="3:18">
      <c r="C1144" s="62"/>
      <c r="D1144" s="62"/>
      <c r="E1144" s="62"/>
      <c r="F1144" s="62"/>
      <c r="G1144" s="62"/>
      <c r="H1144" s="62"/>
      <c r="I1144" s="62"/>
      <c r="J1144" s="62"/>
      <c r="K1144" s="62"/>
      <c r="L1144" s="62"/>
      <c r="M1144" s="62"/>
      <c r="N1144" s="62"/>
      <c r="O1144" s="62"/>
      <c r="P1144" s="62"/>
      <c r="Q1144" s="62"/>
      <c r="R1144" s="61"/>
    </row>
    <row r="1145" spans="3:18">
      <c r="C1145" s="62"/>
      <c r="D1145" s="62"/>
      <c r="E1145" s="62"/>
      <c r="F1145" s="62"/>
      <c r="G1145" s="62"/>
      <c r="H1145" s="62"/>
      <c r="I1145" s="62"/>
      <c r="J1145" s="62"/>
      <c r="K1145" s="62"/>
      <c r="L1145" s="62"/>
      <c r="M1145" s="62"/>
      <c r="N1145" s="62"/>
      <c r="O1145" s="62"/>
      <c r="P1145" s="62"/>
      <c r="Q1145" s="62"/>
      <c r="R1145" s="61"/>
    </row>
    <row r="1146" spans="3:18">
      <c r="C1146" s="62"/>
      <c r="D1146" s="62"/>
      <c r="E1146" s="62"/>
      <c r="F1146" s="62"/>
      <c r="G1146" s="62"/>
      <c r="H1146" s="62"/>
      <c r="I1146" s="62"/>
      <c r="J1146" s="62"/>
      <c r="K1146" s="62"/>
      <c r="L1146" s="62"/>
      <c r="M1146" s="62"/>
      <c r="N1146" s="62"/>
      <c r="O1146" s="62"/>
      <c r="P1146" s="62"/>
      <c r="Q1146" s="62"/>
      <c r="R1146" s="61"/>
    </row>
    <row r="1147" spans="3:18">
      <c r="C1147" s="62"/>
      <c r="D1147" s="62"/>
      <c r="E1147" s="62"/>
      <c r="F1147" s="62"/>
      <c r="G1147" s="62"/>
      <c r="H1147" s="62"/>
      <c r="I1147" s="62"/>
      <c r="J1147" s="62"/>
      <c r="K1147" s="62"/>
      <c r="L1147" s="62"/>
      <c r="M1147" s="62"/>
      <c r="N1147" s="62"/>
      <c r="O1147" s="62"/>
      <c r="P1147" s="62"/>
      <c r="Q1147" s="62"/>
      <c r="R1147" s="61"/>
    </row>
    <row r="1148" spans="3:18">
      <c r="C1148" s="62"/>
      <c r="D1148" s="62"/>
      <c r="E1148" s="62"/>
      <c r="F1148" s="62"/>
      <c r="G1148" s="62"/>
      <c r="H1148" s="62"/>
      <c r="I1148" s="62"/>
      <c r="J1148" s="62"/>
      <c r="K1148" s="62"/>
      <c r="L1148" s="62"/>
      <c r="M1148" s="62"/>
      <c r="N1148" s="62"/>
      <c r="O1148" s="62"/>
      <c r="P1148" s="62"/>
      <c r="Q1148" s="62"/>
      <c r="R1148" s="61"/>
    </row>
    <row r="1149" spans="3:18">
      <c r="C1149" s="62"/>
      <c r="D1149" s="62"/>
      <c r="E1149" s="62"/>
      <c r="F1149" s="62"/>
      <c r="G1149" s="62"/>
      <c r="H1149" s="62"/>
      <c r="I1149" s="62"/>
      <c r="J1149" s="62"/>
      <c r="K1149" s="62"/>
      <c r="L1149" s="62"/>
      <c r="M1149" s="62"/>
      <c r="N1149" s="62"/>
      <c r="O1149" s="62"/>
      <c r="P1149" s="62"/>
      <c r="Q1149" s="62"/>
      <c r="R1149" s="61"/>
    </row>
    <row r="1150" spans="3:18">
      <c r="C1150" s="62"/>
      <c r="D1150" s="62"/>
      <c r="E1150" s="62"/>
      <c r="F1150" s="62"/>
      <c r="G1150" s="62"/>
      <c r="H1150" s="62"/>
      <c r="I1150" s="62"/>
      <c r="J1150" s="62"/>
      <c r="K1150" s="62"/>
      <c r="L1150" s="62"/>
      <c r="M1150" s="62"/>
      <c r="N1150" s="62"/>
      <c r="O1150" s="62"/>
      <c r="P1150" s="62"/>
      <c r="Q1150" s="62"/>
      <c r="R1150" s="61"/>
    </row>
    <row r="1151" spans="3:18">
      <c r="C1151" s="62"/>
      <c r="D1151" s="62"/>
      <c r="E1151" s="62"/>
      <c r="F1151" s="62"/>
      <c r="G1151" s="62"/>
      <c r="H1151" s="62"/>
      <c r="I1151" s="62"/>
      <c r="J1151" s="62"/>
      <c r="K1151" s="62"/>
      <c r="L1151" s="62"/>
      <c r="M1151" s="62"/>
      <c r="N1151" s="62"/>
      <c r="O1151" s="62"/>
      <c r="P1151" s="62"/>
      <c r="Q1151" s="62"/>
      <c r="R1151" s="61"/>
    </row>
    <row r="1152" spans="3:18">
      <c r="C1152" s="62"/>
      <c r="D1152" s="62"/>
      <c r="E1152" s="62"/>
      <c r="F1152" s="62"/>
      <c r="G1152" s="62"/>
      <c r="H1152" s="62"/>
      <c r="I1152" s="62"/>
      <c r="J1152" s="62"/>
      <c r="K1152" s="62"/>
      <c r="L1152" s="62"/>
      <c r="M1152" s="62"/>
      <c r="N1152" s="62"/>
      <c r="O1152" s="62"/>
      <c r="P1152" s="62"/>
      <c r="Q1152" s="62"/>
      <c r="R1152" s="61"/>
    </row>
    <row r="1153" spans="3:18">
      <c r="C1153" s="62"/>
      <c r="D1153" s="62"/>
      <c r="E1153" s="62"/>
      <c r="F1153" s="62"/>
      <c r="G1153" s="62"/>
      <c r="H1153" s="62"/>
      <c r="I1153" s="62"/>
      <c r="J1153" s="62"/>
      <c r="K1153" s="62"/>
      <c r="L1153" s="62"/>
      <c r="M1153" s="62"/>
      <c r="N1153" s="62"/>
      <c r="O1153" s="62"/>
      <c r="P1153" s="62"/>
      <c r="Q1153" s="62"/>
      <c r="R1153" s="61"/>
    </row>
    <row r="1154" spans="3:18">
      <c r="C1154" s="62"/>
      <c r="D1154" s="62"/>
      <c r="E1154" s="62"/>
      <c r="F1154" s="62"/>
      <c r="G1154" s="62"/>
      <c r="H1154" s="62"/>
      <c r="I1154" s="62"/>
      <c r="J1154" s="62"/>
      <c r="K1154" s="62"/>
      <c r="L1154" s="62"/>
      <c r="M1154" s="62"/>
      <c r="N1154" s="62"/>
      <c r="O1154" s="62"/>
      <c r="P1154" s="62"/>
      <c r="Q1154" s="62"/>
      <c r="R1154" s="61"/>
    </row>
    <row r="1155" spans="3:18">
      <c r="C1155" s="62"/>
      <c r="D1155" s="62"/>
      <c r="E1155" s="62"/>
      <c r="F1155" s="62"/>
      <c r="G1155" s="62"/>
      <c r="H1155" s="62"/>
      <c r="I1155" s="62"/>
      <c r="J1155" s="62"/>
      <c r="K1155" s="62"/>
      <c r="L1155" s="62"/>
      <c r="M1155" s="62"/>
      <c r="N1155" s="62"/>
      <c r="O1155" s="62"/>
      <c r="P1155" s="62"/>
      <c r="Q1155" s="62"/>
      <c r="R1155" s="61"/>
    </row>
    <row r="1156" spans="3:18">
      <c r="C1156" s="62"/>
      <c r="D1156" s="62"/>
      <c r="E1156" s="62"/>
      <c r="F1156" s="62"/>
      <c r="G1156" s="62"/>
      <c r="H1156" s="62"/>
      <c r="I1156" s="62"/>
      <c r="J1156" s="62"/>
      <c r="K1156" s="62"/>
      <c r="L1156" s="62"/>
      <c r="M1156" s="62"/>
      <c r="N1156" s="62"/>
      <c r="O1156" s="62"/>
      <c r="P1156" s="62"/>
      <c r="Q1156" s="62"/>
      <c r="R1156" s="61"/>
    </row>
    <row r="1157" spans="3:18">
      <c r="C1157" s="62"/>
      <c r="D1157" s="62"/>
      <c r="E1157" s="62"/>
      <c r="F1157" s="62"/>
      <c r="G1157" s="62"/>
      <c r="H1157" s="62"/>
      <c r="I1157" s="62"/>
      <c r="J1157" s="62"/>
      <c r="K1157" s="62"/>
      <c r="L1157" s="62"/>
      <c r="M1157" s="62"/>
      <c r="N1157" s="62"/>
      <c r="O1157" s="62"/>
      <c r="P1157" s="62"/>
      <c r="Q1157" s="62"/>
      <c r="R1157" s="61"/>
    </row>
    <row r="1158" spans="3:18">
      <c r="C1158" s="62"/>
      <c r="D1158" s="62"/>
      <c r="E1158" s="62"/>
      <c r="F1158" s="62"/>
      <c r="G1158" s="62"/>
      <c r="H1158" s="62"/>
      <c r="I1158" s="62"/>
      <c r="J1158" s="62"/>
      <c r="K1158" s="62"/>
      <c r="L1158" s="62"/>
      <c r="M1158" s="62"/>
      <c r="N1158" s="62"/>
      <c r="O1158" s="62"/>
      <c r="P1158" s="62"/>
      <c r="Q1158" s="62"/>
      <c r="R1158" s="61"/>
    </row>
    <row r="1159" spans="3:18">
      <c r="C1159" s="62"/>
      <c r="D1159" s="62"/>
      <c r="E1159" s="62"/>
      <c r="F1159" s="62"/>
      <c r="G1159" s="62"/>
      <c r="H1159" s="62"/>
      <c r="I1159" s="62"/>
      <c r="J1159" s="62"/>
      <c r="K1159" s="62"/>
      <c r="L1159" s="62"/>
      <c r="M1159" s="62"/>
      <c r="N1159" s="62"/>
      <c r="O1159" s="62"/>
      <c r="P1159" s="62"/>
      <c r="Q1159" s="62"/>
      <c r="R1159" s="61"/>
    </row>
    <row r="1160" spans="3:18">
      <c r="C1160" s="62"/>
      <c r="D1160" s="62"/>
      <c r="E1160" s="62"/>
      <c r="F1160" s="62"/>
      <c r="G1160" s="62"/>
      <c r="H1160" s="62"/>
      <c r="I1160" s="62"/>
      <c r="J1160" s="62"/>
      <c r="K1160" s="62"/>
      <c r="L1160" s="62"/>
      <c r="M1160" s="62"/>
      <c r="N1160" s="62"/>
      <c r="O1160" s="62"/>
      <c r="P1160" s="62"/>
      <c r="Q1160" s="62"/>
      <c r="R1160" s="61"/>
    </row>
    <row r="1161" spans="3:18">
      <c r="C1161" s="62"/>
      <c r="D1161" s="62"/>
      <c r="E1161" s="62"/>
      <c r="F1161" s="62"/>
      <c r="G1161" s="62"/>
      <c r="H1161" s="62"/>
      <c r="I1161" s="62"/>
      <c r="J1161" s="62"/>
      <c r="K1161" s="62"/>
      <c r="L1161" s="62"/>
      <c r="M1161" s="62"/>
      <c r="N1161" s="62"/>
      <c r="O1161" s="62"/>
      <c r="P1161" s="62"/>
      <c r="Q1161" s="62"/>
      <c r="R1161" s="61"/>
    </row>
    <row r="1162" spans="3:18">
      <c r="C1162" s="62"/>
      <c r="D1162" s="62"/>
      <c r="E1162" s="62"/>
      <c r="F1162" s="62"/>
      <c r="G1162" s="62"/>
      <c r="H1162" s="62"/>
      <c r="I1162" s="62"/>
      <c r="J1162" s="62"/>
      <c r="K1162" s="62"/>
      <c r="L1162" s="62"/>
      <c r="M1162" s="62"/>
      <c r="N1162" s="62"/>
      <c r="O1162" s="62"/>
      <c r="P1162" s="62"/>
      <c r="Q1162" s="62"/>
      <c r="R1162" s="61"/>
    </row>
    <row r="1163" spans="3:18">
      <c r="C1163" s="62"/>
      <c r="D1163" s="62"/>
      <c r="E1163" s="62"/>
      <c r="F1163" s="62"/>
      <c r="G1163" s="62"/>
      <c r="H1163" s="62"/>
      <c r="I1163" s="62"/>
      <c r="J1163" s="62"/>
      <c r="K1163" s="62"/>
      <c r="L1163" s="62"/>
      <c r="M1163" s="62"/>
      <c r="N1163" s="62"/>
      <c r="O1163" s="62"/>
      <c r="P1163" s="62"/>
      <c r="Q1163" s="62"/>
      <c r="R1163" s="61"/>
    </row>
    <row r="1164" spans="3:18">
      <c r="C1164" s="62"/>
      <c r="D1164" s="62"/>
      <c r="E1164" s="62"/>
      <c r="F1164" s="62"/>
      <c r="G1164" s="62"/>
      <c r="H1164" s="62"/>
      <c r="I1164" s="62"/>
      <c r="J1164" s="62"/>
      <c r="K1164" s="62"/>
      <c r="L1164" s="62"/>
      <c r="M1164" s="62"/>
      <c r="N1164" s="62"/>
      <c r="O1164" s="62"/>
      <c r="P1164" s="62"/>
      <c r="Q1164" s="62"/>
      <c r="R1164" s="61"/>
    </row>
    <row r="1165" spans="3:18">
      <c r="C1165" s="62"/>
      <c r="D1165" s="62"/>
      <c r="E1165" s="62"/>
      <c r="F1165" s="62"/>
      <c r="G1165" s="62"/>
      <c r="H1165" s="62"/>
      <c r="I1165" s="62"/>
      <c r="J1165" s="62"/>
      <c r="K1165" s="62"/>
      <c r="L1165" s="62"/>
      <c r="M1165" s="62"/>
      <c r="N1165" s="62"/>
      <c r="O1165" s="62"/>
      <c r="P1165" s="62"/>
      <c r="Q1165" s="62"/>
      <c r="R1165" s="61"/>
    </row>
    <row r="1166" spans="3:18">
      <c r="C1166" s="62"/>
      <c r="D1166" s="62"/>
      <c r="E1166" s="62"/>
      <c r="F1166" s="62"/>
      <c r="G1166" s="62"/>
      <c r="H1166" s="62"/>
      <c r="I1166" s="62"/>
      <c r="J1166" s="62"/>
      <c r="K1166" s="62"/>
      <c r="L1166" s="62"/>
      <c r="M1166" s="62"/>
      <c r="N1166" s="62"/>
      <c r="O1166" s="62"/>
      <c r="P1166" s="62"/>
      <c r="Q1166" s="62"/>
      <c r="R1166" s="61"/>
    </row>
    <row r="1167" spans="3:18">
      <c r="C1167" s="62"/>
      <c r="D1167" s="62"/>
      <c r="E1167" s="62"/>
      <c r="F1167" s="62"/>
      <c r="G1167" s="62"/>
      <c r="H1167" s="62"/>
      <c r="I1167" s="62"/>
      <c r="J1167" s="62"/>
      <c r="K1167" s="62"/>
      <c r="L1167" s="62"/>
      <c r="M1167" s="62"/>
      <c r="N1167" s="62"/>
      <c r="O1167" s="62"/>
      <c r="P1167" s="62"/>
      <c r="Q1167" s="62"/>
      <c r="R1167" s="61"/>
    </row>
    <row r="1168" spans="3:18">
      <c r="C1168" s="62"/>
      <c r="D1168" s="62"/>
      <c r="E1168" s="62"/>
      <c r="F1168" s="62"/>
      <c r="G1168" s="62"/>
      <c r="H1168" s="62"/>
      <c r="I1168" s="62"/>
      <c r="J1168" s="62"/>
      <c r="K1168" s="62"/>
      <c r="L1168" s="62"/>
      <c r="M1168" s="62"/>
      <c r="N1168" s="62"/>
      <c r="O1168" s="62"/>
      <c r="P1168" s="62"/>
      <c r="Q1168" s="62"/>
      <c r="R1168" s="61"/>
    </row>
    <row r="1169" spans="3:18">
      <c r="C1169" s="62"/>
      <c r="D1169" s="62"/>
      <c r="E1169" s="62"/>
      <c r="F1169" s="62"/>
      <c r="G1169" s="62"/>
      <c r="H1169" s="62"/>
      <c r="I1169" s="62"/>
      <c r="J1169" s="62"/>
      <c r="K1169" s="62"/>
      <c r="L1169" s="62"/>
      <c r="M1169" s="62"/>
      <c r="N1169" s="62"/>
      <c r="O1169" s="62"/>
      <c r="P1169" s="62"/>
      <c r="Q1169" s="62"/>
      <c r="R1169" s="61"/>
    </row>
    <row r="1170" spans="3:18">
      <c r="C1170" s="62"/>
      <c r="D1170" s="62"/>
      <c r="E1170" s="62"/>
      <c r="F1170" s="62"/>
      <c r="G1170" s="62"/>
      <c r="H1170" s="62"/>
      <c r="I1170" s="62"/>
      <c r="J1170" s="62"/>
      <c r="K1170" s="62"/>
      <c r="L1170" s="62"/>
      <c r="M1170" s="62"/>
      <c r="N1170" s="62"/>
      <c r="O1170" s="62"/>
      <c r="P1170" s="62"/>
      <c r="Q1170" s="62"/>
      <c r="R1170" s="61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0"/>
  </sheetPr>
  <dimension ref="A1:Q95"/>
  <sheetViews>
    <sheetView workbookViewId="0">
      <selection activeCell="K10" sqref="K10"/>
    </sheetView>
  </sheetViews>
  <sheetFormatPr defaultRowHeight="12.75"/>
  <cols>
    <col min="1" max="1" width="57.33203125" customWidth="1"/>
    <col min="2" max="2" width="11.5" bestFit="1" customWidth="1"/>
    <col min="3" max="4" width="15.6640625" style="344" bestFit="1" customWidth="1"/>
    <col min="5" max="5" width="12.5" style="344" bestFit="1" customWidth="1"/>
    <col min="6" max="6" width="13.1640625" style="344" bestFit="1" customWidth="1"/>
    <col min="7" max="7" width="12" style="344" bestFit="1" customWidth="1"/>
    <col min="8" max="8" width="12.5" style="344" bestFit="1" customWidth="1"/>
    <col min="9" max="9" width="11.6640625" style="344" bestFit="1" customWidth="1"/>
    <col min="10" max="10" width="12" style="344" bestFit="1" customWidth="1"/>
    <col min="11" max="11" width="11.33203125" style="344" bestFit="1" customWidth="1"/>
    <col min="12" max="12" width="13.1640625" style="344" bestFit="1" customWidth="1"/>
    <col min="13" max="13" width="12" style="344" bestFit="1" customWidth="1"/>
    <col min="14" max="14" width="12" style="485" bestFit="1" customWidth="1"/>
    <col min="15" max="16" width="13.1640625" style="485" bestFit="1" customWidth="1"/>
    <col min="17" max="17" width="15.83203125" style="485" bestFit="1" customWidth="1"/>
  </cols>
  <sheetData>
    <row r="1" spans="1:17">
      <c r="A1" s="1" t="s">
        <v>8</v>
      </c>
      <c r="B1" s="1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O1" s="486"/>
      <c r="P1" s="486"/>
      <c r="Q1" s="486" t="s">
        <v>224</v>
      </c>
    </row>
    <row r="2" spans="1:17">
      <c r="A2" s="487"/>
      <c r="B2" s="487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O2" s="489"/>
      <c r="P2" s="489"/>
      <c r="Q2" s="489" t="s">
        <v>225</v>
      </c>
    </row>
    <row r="3" spans="1:17">
      <c r="A3" s="490" t="s">
        <v>274</v>
      </c>
      <c r="B3" s="490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2"/>
      <c r="O3" s="492"/>
      <c r="P3" s="492"/>
      <c r="Q3" s="492"/>
    </row>
    <row r="4" spans="1:17">
      <c r="A4" s="493"/>
      <c r="B4" s="493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5"/>
      <c r="O4" s="495"/>
      <c r="P4" s="495"/>
      <c r="Q4" s="495"/>
    </row>
    <row r="5" spans="1:17" ht="13.5" thickBot="1">
      <c r="A5" s="496"/>
      <c r="B5" s="496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8"/>
      <c r="O5" s="498"/>
      <c r="P5" s="498"/>
      <c r="Q5" s="498"/>
    </row>
    <row r="6" spans="1:17" ht="64.5" thickBot="1">
      <c r="A6" s="499"/>
      <c r="B6" s="500" t="s">
        <v>80</v>
      </c>
      <c r="C6" s="501" t="s">
        <v>82</v>
      </c>
      <c r="D6" s="501" t="s">
        <v>226</v>
      </c>
      <c r="E6" s="501" t="s">
        <v>0</v>
      </c>
      <c r="F6" s="501" t="s">
        <v>11</v>
      </c>
      <c r="G6" s="501" t="s">
        <v>36</v>
      </c>
      <c r="H6" s="501" t="s">
        <v>51</v>
      </c>
      <c r="I6" s="501" t="s">
        <v>134</v>
      </c>
      <c r="J6" s="501" t="s">
        <v>13</v>
      </c>
      <c r="K6" s="501" t="s">
        <v>12</v>
      </c>
      <c r="L6" s="501" t="s">
        <v>128</v>
      </c>
      <c r="M6" s="501" t="s">
        <v>126</v>
      </c>
      <c r="N6" s="501" t="s">
        <v>37</v>
      </c>
      <c r="O6" s="501" t="s">
        <v>10</v>
      </c>
      <c r="P6" s="502" t="s">
        <v>153</v>
      </c>
      <c r="Q6" s="503" t="s">
        <v>227</v>
      </c>
    </row>
    <row r="7" spans="1:17">
      <c r="A7" s="504" t="s">
        <v>228</v>
      </c>
      <c r="B7" s="505">
        <v>0</v>
      </c>
      <c r="C7" s="505">
        <v>-12771.671999999788</v>
      </c>
      <c r="D7" s="505">
        <v>-199625.3890000002</v>
      </c>
      <c r="E7" s="505">
        <v>25507.513999999996</v>
      </c>
      <c r="F7" s="505">
        <v>-37725.809000000212</v>
      </c>
      <c r="G7" s="505">
        <v>-33694.101999999955</v>
      </c>
      <c r="H7" s="505">
        <v>-15167.032999999763</v>
      </c>
      <c r="I7" s="505">
        <v>-24816.23900000006</v>
      </c>
      <c r="J7" s="505">
        <v>-24638.774000000674</v>
      </c>
      <c r="K7" s="505">
        <v>28718.948000000324</v>
      </c>
      <c r="L7" s="505">
        <v>10069.723999999696</v>
      </c>
      <c r="M7" s="505">
        <v>9788.7170000011101</v>
      </c>
      <c r="N7" s="505">
        <v>12946.753000000259</v>
      </c>
      <c r="O7" s="505">
        <v>-44311.884000001242</v>
      </c>
      <c r="P7" s="543">
        <v>-48833.470999998972</v>
      </c>
      <c r="Q7" s="544">
        <v>-142155.65599999949</v>
      </c>
    </row>
    <row r="8" spans="1:17">
      <c r="A8" s="506" t="s">
        <v>137</v>
      </c>
      <c r="B8" s="545">
        <v>0</v>
      </c>
      <c r="C8" s="545">
        <v>-12771.671999999788</v>
      </c>
      <c r="D8" s="545">
        <v>-15164.490999999922</v>
      </c>
      <c r="E8" s="545">
        <v>14042.82699999999</v>
      </c>
      <c r="F8" s="545">
        <v>-37946.453000000154</v>
      </c>
      <c r="G8" s="545">
        <v>-24166.136999999988</v>
      </c>
      <c r="H8" s="545">
        <v>-13279.166999999783</v>
      </c>
      <c r="I8" s="545">
        <v>-17072.185999999987</v>
      </c>
      <c r="J8" s="545">
        <v>-14397.515000000596</v>
      </c>
      <c r="K8" s="545">
        <v>30216.570000000531</v>
      </c>
      <c r="L8" s="545">
        <v>17232.142999999691</v>
      </c>
      <c r="M8" s="545">
        <v>17907.854000000982</v>
      </c>
      <c r="N8" s="545">
        <v>16794.688000000082</v>
      </c>
      <c r="O8" s="545">
        <v>-28803.992000001017</v>
      </c>
      <c r="P8" s="546">
        <v>34677.685000000522</v>
      </c>
      <c r="Q8" s="547">
        <v>-4793.6829999997281</v>
      </c>
    </row>
    <row r="9" spans="1:17">
      <c r="A9" s="506" t="s">
        <v>138</v>
      </c>
      <c r="B9" s="545">
        <v>0</v>
      </c>
      <c r="C9" s="545">
        <v>0</v>
      </c>
      <c r="D9" s="545">
        <v>-184460.89800000028</v>
      </c>
      <c r="E9" s="545">
        <v>11464.687000000005</v>
      </c>
      <c r="F9" s="545">
        <v>220.64399999994203</v>
      </c>
      <c r="G9" s="545">
        <v>-9527.9649999999674</v>
      </c>
      <c r="H9" s="545">
        <v>-1887.86599999998</v>
      </c>
      <c r="I9" s="545">
        <v>-7744.0530000000726</v>
      </c>
      <c r="J9" s="545">
        <v>-10241.259000000078</v>
      </c>
      <c r="K9" s="545">
        <v>-1497.6220000002068</v>
      </c>
      <c r="L9" s="545">
        <v>-7162.4189999999944</v>
      </c>
      <c r="M9" s="545">
        <v>-8119.1369999998715</v>
      </c>
      <c r="N9" s="545">
        <v>-3847.934999999823</v>
      </c>
      <c r="O9" s="545">
        <v>-15507.892000000225</v>
      </c>
      <c r="P9" s="546">
        <v>-83511.155999999493</v>
      </c>
      <c r="Q9" s="547">
        <v>-137361.97299999977</v>
      </c>
    </row>
    <row r="10" spans="1:17">
      <c r="A10" s="507" t="s">
        <v>229</v>
      </c>
      <c r="B10" s="505">
        <v>0</v>
      </c>
      <c r="C10" s="505">
        <v>0</v>
      </c>
      <c r="D10" s="505">
        <v>0</v>
      </c>
      <c r="E10" s="505">
        <v>43.22</v>
      </c>
      <c r="F10" s="505">
        <v>-285.74</v>
      </c>
      <c r="G10" s="505">
        <v>130.67699999999999</v>
      </c>
      <c r="H10" s="505">
        <v>-248.24200000000002</v>
      </c>
      <c r="I10" s="505">
        <v>-1012.9200000000001</v>
      </c>
      <c r="J10" s="505">
        <v>1099.2</v>
      </c>
      <c r="K10" s="505">
        <v>-147.79299999999998</v>
      </c>
      <c r="L10" s="505">
        <v>-674.91700000000003</v>
      </c>
      <c r="M10" s="505">
        <v>611.70799999999986</v>
      </c>
      <c r="N10" s="505">
        <v>-553.30299999999988</v>
      </c>
      <c r="O10" s="505">
        <v>-342.70699999999982</v>
      </c>
      <c r="P10" s="543">
        <v>3592.75</v>
      </c>
      <c r="Q10" s="544">
        <v>2211.933</v>
      </c>
    </row>
    <row r="11" spans="1:17">
      <c r="A11" s="506" t="s">
        <v>137</v>
      </c>
      <c r="B11" s="545">
        <v>0</v>
      </c>
      <c r="C11" s="545">
        <v>0</v>
      </c>
      <c r="D11" s="545">
        <v>0</v>
      </c>
      <c r="E11" s="545">
        <v>-57.492000000000004</v>
      </c>
      <c r="F11" s="545">
        <v>-149.21999999999997</v>
      </c>
      <c r="G11" s="545">
        <v>41.617999999999995</v>
      </c>
      <c r="H11" s="545">
        <v>-169.05900000000003</v>
      </c>
      <c r="I11" s="545">
        <v>-893.28700000000003</v>
      </c>
      <c r="J11" s="545">
        <v>1216.893</v>
      </c>
      <c r="K11" s="545">
        <v>-147.39799999999994</v>
      </c>
      <c r="L11" s="545">
        <v>-684.19100000000003</v>
      </c>
      <c r="M11" s="545">
        <v>724.92699999999991</v>
      </c>
      <c r="N11" s="545">
        <v>-635.93099999999993</v>
      </c>
      <c r="O11" s="545">
        <v>-198.90499999999986</v>
      </c>
      <c r="P11" s="546">
        <v>698.15599999999984</v>
      </c>
      <c r="Q11" s="547">
        <v>-253.88899999999998</v>
      </c>
    </row>
    <row r="12" spans="1:17">
      <c r="A12" s="506" t="s">
        <v>138</v>
      </c>
      <c r="B12" s="545">
        <v>0</v>
      </c>
      <c r="C12" s="545">
        <v>0</v>
      </c>
      <c r="D12" s="545">
        <v>0</v>
      </c>
      <c r="E12" s="545">
        <v>100.712</v>
      </c>
      <c r="F12" s="545">
        <v>-136.52000000000001</v>
      </c>
      <c r="G12" s="545">
        <v>89.058999999999997</v>
      </c>
      <c r="H12" s="545">
        <v>-79.182999999999993</v>
      </c>
      <c r="I12" s="545">
        <v>-119.633</v>
      </c>
      <c r="J12" s="545">
        <v>-117.69299999999998</v>
      </c>
      <c r="K12" s="545">
        <v>-0.39500000000003865</v>
      </c>
      <c r="L12" s="545">
        <v>9.2740000000000293</v>
      </c>
      <c r="M12" s="545">
        <v>-113.21900000000002</v>
      </c>
      <c r="N12" s="545">
        <v>82.627999999999986</v>
      </c>
      <c r="O12" s="545">
        <v>-143.80199999999996</v>
      </c>
      <c r="P12" s="546">
        <v>2894.5940000000001</v>
      </c>
      <c r="Q12" s="547">
        <v>2465.8220000000001</v>
      </c>
    </row>
    <row r="13" spans="1:17">
      <c r="A13" s="504" t="s">
        <v>230</v>
      </c>
      <c r="B13" s="505">
        <v>0</v>
      </c>
      <c r="C13" s="505">
        <v>-12771.671999999788</v>
      </c>
      <c r="D13" s="505">
        <v>-199625.3890000002</v>
      </c>
      <c r="E13" s="505">
        <v>25550.733999999997</v>
      </c>
      <c r="F13" s="505">
        <v>-38011.54900000021</v>
      </c>
      <c r="G13" s="505">
        <v>-33563.424999999952</v>
      </c>
      <c r="H13" s="505">
        <v>-15415.274999999763</v>
      </c>
      <c r="I13" s="505">
        <v>-25829.159000000058</v>
      </c>
      <c r="J13" s="505">
        <v>-23539.574000000674</v>
      </c>
      <c r="K13" s="505">
        <v>28571.155000000323</v>
      </c>
      <c r="L13" s="505">
        <v>9394.8069999996969</v>
      </c>
      <c r="M13" s="505">
        <v>10400.425000001111</v>
      </c>
      <c r="N13" s="505">
        <v>12393.450000000259</v>
      </c>
      <c r="O13" s="505">
        <v>-44654.591000001245</v>
      </c>
      <c r="P13" s="543">
        <v>-45240.720999998972</v>
      </c>
      <c r="Q13" s="544">
        <v>-139943.7229999995</v>
      </c>
    </row>
    <row r="14" spans="1:17">
      <c r="A14" s="508" t="s">
        <v>231</v>
      </c>
      <c r="B14" s="548">
        <v>0</v>
      </c>
      <c r="C14" s="548">
        <v>-12771.671999999788</v>
      </c>
      <c r="D14" s="548">
        <v>-15164.490999999922</v>
      </c>
      <c r="E14" s="548">
        <v>13985.33499999999</v>
      </c>
      <c r="F14" s="548">
        <v>-38095.673000000155</v>
      </c>
      <c r="G14" s="548">
        <v>-24124.518999999986</v>
      </c>
      <c r="H14" s="548">
        <v>-13448.225999999784</v>
      </c>
      <c r="I14" s="548">
        <v>-17965.472999999991</v>
      </c>
      <c r="J14" s="548">
        <v>-13180.6220000006</v>
      </c>
      <c r="K14" s="548">
        <v>30069.172000000537</v>
      </c>
      <c r="L14" s="548">
        <v>16547.951999999692</v>
      </c>
      <c r="M14" s="548">
        <v>18632.781000000981</v>
      </c>
      <c r="N14" s="548">
        <v>16158.757000000081</v>
      </c>
      <c r="O14" s="548">
        <v>-29002.897000001016</v>
      </c>
      <c r="P14" s="548">
        <v>35375.841000000517</v>
      </c>
      <c r="Q14" s="547">
        <v>-5047.5719999997282</v>
      </c>
    </row>
    <row r="15" spans="1:17">
      <c r="A15" s="508" t="s">
        <v>232</v>
      </c>
      <c r="B15" s="548">
        <v>0</v>
      </c>
      <c r="C15" s="548">
        <v>0</v>
      </c>
      <c r="D15" s="548">
        <v>-184460.89800000028</v>
      </c>
      <c r="E15" s="548">
        <v>11565.399000000005</v>
      </c>
      <c r="F15" s="548">
        <v>84.123999999941589</v>
      </c>
      <c r="G15" s="548">
        <v>-9438.9059999999663</v>
      </c>
      <c r="H15" s="548">
        <v>-1967.0489999999802</v>
      </c>
      <c r="I15" s="548">
        <v>-7863.6860000000725</v>
      </c>
      <c r="J15" s="548">
        <v>-10358.952000000081</v>
      </c>
      <c r="K15" s="548">
        <v>-1498.0170000002036</v>
      </c>
      <c r="L15" s="548">
        <v>-7153.1449999999968</v>
      </c>
      <c r="M15" s="548">
        <v>-8232.3559999998688</v>
      </c>
      <c r="N15" s="548">
        <v>-3765.3069999998261</v>
      </c>
      <c r="O15" s="548">
        <v>-15651.694000000221</v>
      </c>
      <c r="P15" s="548">
        <v>-80616.561999999511</v>
      </c>
      <c r="Q15" s="547">
        <v>-134896.15099999978</v>
      </c>
    </row>
    <row r="16" spans="1:17">
      <c r="A16" s="509" t="s">
        <v>243</v>
      </c>
      <c r="B16" s="505">
        <v>0</v>
      </c>
      <c r="C16" s="505">
        <v>0</v>
      </c>
      <c r="D16" s="505">
        <v>0</v>
      </c>
      <c r="E16" s="505">
        <v>0</v>
      </c>
      <c r="F16" s="505">
        <v>0</v>
      </c>
      <c r="G16" s="505">
        <v>0</v>
      </c>
      <c r="H16" s="505">
        <v>0</v>
      </c>
      <c r="I16" s="505">
        <v>0</v>
      </c>
      <c r="J16" s="505">
        <v>0</v>
      </c>
      <c r="K16" s="505">
        <v>0</v>
      </c>
      <c r="L16" s="505">
        <v>0</v>
      </c>
      <c r="M16" s="505">
        <v>0</v>
      </c>
      <c r="N16" s="505">
        <v>0</v>
      </c>
      <c r="O16" s="505">
        <v>0</v>
      </c>
      <c r="P16" s="543">
        <v>89693.085000000006</v>
      </c>
      <c r="Q16" s="544">
        <v>89693.085000000006</v>
      </c>
    </row>
    <row r="17" spans="1:17">
      <c r="A17" s="508" t="s">
        <v>231</v>
      </c>
      <c r="B17" s="545">
        <v>0</v>
      </c>
      <c r="C17" s="545">
        <v>0</v>
      </c>
      <c r="D17" s="545">
        <v>0</v>
      </c>
      <c r="E17" s="545">
        <v>0</v>
      </c>
      <c r="F17" s="545">
        <v>0</v>
      </c>
      <c r="G17" s="545">
        <v>0</v>
      </c>
      <c r="H17" s="545">
        <v>0</v>
      </c>
      <c r="I17" s="545">
        <v>0</v>
      </c>
      <c r="J17" s="545">
        <v>0</v>
      </c>
      <c r="K17" s="545">
        <v>0</v>
      </c>
      <c r="L17" s="545">
        <v>0</v>
      </c>
      <c r="M17" s="545">
        <v>0</v>
      </c>
      <c r="N17" s="545">
        <v>0</v>
      </c>
      <c r="O17" s="545">
        <v>0</v>
      </c>
      <c r="P17" s="546">
        <v>0</v>
      </c>
      <c r="Q17" s="549">
        <v>0</v>
      </c>
    </row>
    <row r="18" spans="1:17">
      <c r="A18" s="508" t="s">
        <v>232</v>
      </c>
      <c r="B18" s="545">
        <v>0</v>
      </c>
      <c r="C18" s="545">
        <v>0</v>
      </c>
      <c r="D18" s="545">
        <v>0</v>
      </c>
      <c r="E18" s="545">
        <v>0</v>
      </c>
      <c r="F18" s="545">
        <v>0</v>
      </c>
      <c r="G18" s="545">
        <v>0</v>
      </c>
      <c r="H18" s="545">
        <v>0</v>
      </c>
      <c r="I18" s="545">
        <v>0</v>
      </c>
      <c r="J18" s="545">
        <v>0</v>
      </c>
      <c r="K18" s="545">
        <v>0</v>
      </c>
      <c r="L18" s="545">
        <v>0</v>
      </c>
      <c r="M18" s="545">
        <v>0</v>
      </c>
      <c r="N18" s="545">
        <v>0</v>
      </c>
      <c r="O18" s="545">
        <v>0</v>
      </c>
      <c r="P18" s="546">
        <v>89693.085000000006</v>
      </c>
      <c r="Q18" s="549">
        <v>89693.085000000006</v>
      </c>
    </row>
    <row r="19" spans="1:17">
      <c r="A19" s="510" t="s">
        <v>244</v>
      </c>
      <c r="B19" s="505">
        <v>0</v>
      </c>
      <c r="C19" s="505">
        <v>-12771.671999999788</v>
      </c>
      <c r="D19" s="505">
        <v>-199625.3890000002</v>
      </c>
      <c r="E19" s="505">
        <v>25550.733999999997</v>
      </c>
      <c r="F19" s="505">
        <v>-38011.54900000021</v>
      </c>
      <c r="G19" s="505">
        <v>-33563.424999999952</v>
      </c>
      <c r="H19" s="505">
        <v>-15415.274999999763</v>
      </c>
      <c r="I19" s="505">
        <v>-25829.159000000058</v>
      </c>
      <c r="J19" s="505">
        <v>-23539.574000000674</v>
      </c>
      <c r="K19" s="505">
        <v>28571.155000000323</v>
      </c>
      <c r="L19" s="505">
        <v>9394.8069999996969</v>
      </c>
      <c r="M19" s="505">
        <v>10400.425000001111</v>
      </c>
      <c r="N19" s="505">
        <v>12393.450000000259</v>
      </c>
      <c r="O19" s="505">
        <v>-44654.591000001245</v>
      </c>
      <c r="P19" s="543">
        <v>44452.364000001035</v>
      </c>
      <c r="Q19" s="544">
        <v>-50250.637999999497</v>
      </c>
    </row>
    <row r="20" spans="1:17">
      <c r="A20" s="508" t="s">
        <v>231</v>
      </c>
      <c r="B20" s="545">
        <v>0</v>
      </c>
      <c r="C20" s="545">
        <v>-12771.671999999788</v>
      </c>
      <c r="D20" s="545">
        <v>-15164.490999999922</v>
      </c>
      <c r="E20" s="545">
        <v>13985.33499999999</v>
      </c>
      <c r="F20" s="545">
        <v>-38095.673000000155</v>
      </c>
      <c r="G20" s="545">
        <v>-24124.518999999986</v>
      </c>
      <c r="H20" s="545">
        <v>-13448.225999999784</v>
      </c>
      <c r="I20" s="545">
        <v>-17965.472999999991</v>
      </c>
      <c r="J20" s="545">
        <v>-13180.6220000006</v>
      </c>
      <c r="K20" s="545">
        <v>30069.172000000537</v>
      </c>
      <c r="L20" s="545">
        <v>16547.951999999692</v>
      </c>
      <c r="M20" s="545">
        <v>18632.781000000981</v>
      </c>
      <c r="N20" s="545">
        <v>16158.757000000081</v>
      </c>
      <c r="O20" s="545">
        <v>-29002.897000001016</v>
      </c>
      <c r="P20" s="546">
        <v>35375.841000000517</v>
      </c>
      <c r="Q20" s="547">
        <v>-5047.5719999997282</v>
      </c>
    </row>
    <row r="21" spans="1:17" ht="13.5" thickBot="1">
      <c r="A21" s="508" t="s">
        <v>232</v>
      </c>
      <c r="B21" s="550">
        <v>0</v>
      </c>
      <c r="C21" s="550">
        <v>0</v>
      </c>
      <c r="D21" s="550">
        <v>-184460.89800000028</v>
      </c>
      <c r="E21" s="550">
        <v>11565.399000000005</v>
      </c>
      <c r="F21" s="550">
        <v>84.123999999941589</v>
      </c>
      <c r="G21" s="550">
        <v>-9438.9059999999663</v>
      </c>
      <c r="H21" s="550">
        <v>-1967.0489999999802</v>
      </c>
      <c r="I21" s="550">
        <v>-7863.6860000000725</v>
      </c>
      <c r="J21" s="550">
        <v>-10358.952000000081</v>
      </c>
      <c r="K21" s="550">
        <v>-1498.0170000002036</v>
      </c>
      <c r="L21" s="550">
        <v>-7153.1449999999968</v>
      </c>
      <c r="M21" s="550">
        <v>-8232.3559999998688</v>
      </c>
      <c r="N21" s="550">
        <v>-3765.3069999998261</v>
      </c>
      <c r="O21" s="550">
        <v>-15651.694000000221</v>
      </c>
      <c r="P21" s="551">
        <v>9076.5230000004958</v>
      </c>
      <c r="Q21" s="547">
        <v>-45203.065999999773</v>
      </c>
    </row>
    <row r="22" spans="1:17" ht="13.5" thickTop="1">
      <c r="A22" s="511" t="s">
        <v>245</v>
      </c>
      <c r="B22" s="552"/>
      <c r="C22" s="552"/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553"/>
      <c r="O22" s="553"/>
      <c r="P22" s="554"/>
      <c r="Q22" s="555"/>
    </row>
    <row r="23" spans="1:17">
      <c r="A23" s="512" t="s">
        <v>233</v>
      </c>
      <c r="B23" s="556"/>
      <c r="C23" s="556"/>
      <c r="D23" s="556"/>
      <c r="E23" s="556"/>
      <c r="F23" s="556"/>
      <c r="G23" s="556"/>
      <c r="H23" s="556"/>
      <c r="I23" s="556"/>
      <c r="J23" s="556"/>
      <c r="K23" s="556"/>
      <c r="L23" s="556"/>
      <c r="M23" s="556"/>
      <c r="N23" s="557"/>
      <c r="O23" s="557"/>
      <c r="P23" s="558"/>
      <c r="Q23" s="513">
        <v>-238.464</v>
      </c>
    </row>
    <row r="24" spans="1:17">
      <c r="A24" s="512" t="s">
        <v>234</v>
      </c>
      <c r="B24" s="556"/>
      <c r="C24" s="556"/>
      <c r="D24" s="556"/>
      <c r="E24" s="556"/>
      <c r="F24" s="556"/>
      <c r="G24" s="556"/>
      <c r="H24" s="556"/>
      <c r="I24" s="556"/>
      <c r="J24" s="556"/>
      <c r="K24" s="556"/>
      <c r="L24" s="556"/>
      <c r="M24" s="556"/>
      <c r="N24" s="559"/>
      <c r="O24" s="559"/>
      <c r="P24" s="560"/>
      <c r="Q24" s="513">
        <v>-45203.067999999999</v>
      </c>
    </row>
    <row r="25" spans="1:17">
      <c r="A25" s="514" t="s">
        <v>235</v>
      </c>
      <c r="B25" s="561"/>
      <c r="C25" s="561"/>
      <c r="D25" s="561"/>
      <c r="E25" s="561"/>
      <c r="F25" s="561"/>
      <c r="G25" s="561"/>
      <c r="H25" s="561"/>
      <c r="I25" s="561"/>
      <c r="J25" s="561"/>
      <c r="K25" s="561"/>
      <c r="L25" s="561"/>
      <c r="M25" s="561"/>
      <c r="N25" s="559"/>
      <c r="O25" s="559"/>
      <c r="P25" s="560"/>
      <c r="Q25" s="519">
        <v>-45441.531999999999</v>
      </c>
    </row>
    <row r="26" spans="1:17">
      <c r="A26" s="512" t="s">
        <v>236</v>
      </c>
      <c r="B26" s="556"/>
      <c r="C26" s="556"/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7"/>
      <c r="O26" s="557"/>
      <c r="P26" s="558"/>
      <c r="Q26" s="513">
        <v>-4809.105276000002</v>
      </c>
    </row>
    <row r="27" spans="1:17">
      <c r="A27" s="512" t="s">
        <v>237</v>
      </c>
      <c r="B27" s="556"/>
      <c r="C27" s="556"/>
      <c r="D27" s="556"/>
      <c r="E27" s="556"/>
      <c r="F27" s="556"/>
      <c r="G27" s="556"/>
      <c r="H27" s="556"/>
      <c r="I27" s="556"/>
      <c r="J27" s="556"/>
      <c r="K27" s="556"/>
      <c r="L27" s="556"/>
      <c r="M27" s="556"/>
      <c r="N27" s="559"/>
      <c r="O27" s="559"/>
      <c r="P27" s="560"/>
      <c r="Q27" s="513">
        <v>0</v>
      </c>
    </row>
    <row r="28" spans="1:17">
      <c r="A28" s="514" t="s">
        <v>238</v>
      </c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59"/>
      <c r="O28" s="559"/>
      <c r="P28" s="560"/>
      <c r="Q28" s="519">
        <v>-4809.105276000002</v>
      </c>
    </row>
    <row r="29" spans="1:17">
      <c r="A29" s="512" t="s">
        <v>239</v>
      </c>
      <c r="B29" s="556"/>
      <c r="C29" s="556"/>
      <c r="D29" s="556"/>
      <c r="E29" s="556"/>
      <c r="F29" s="556"/>
      <c r="G29" s="556"/>
      <c r="H29" s="556"/>
      <c r="I29" s="556"/>
      <c r="J29" s="556"/>
      <c r="K29" s="556"/>
      <c r="L29" s="556"/>
      <c r="M29" s="556"/>
      <c r="N29" s="562"/>
      <c r="O29" s="562"/>
      <c r="P29" s="563"/>
      <c r="Q29" s="513">
        <v>0</v>
      </c>
    </row>
    <row r="30" spans="1:17">
      <c r="A30" s="512" t="s">
        <v>240</v>
      </c>
      <c r="B30" s="556"/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56"/>
      <c r="N30" s="562"/>
      <c r="O30" s="562"/>
      <c r="P30" s="563"/>
      <c r="Q30" s="513">
        <v>0</v>
      </c>
    </row>
    <row r="31" spans="1:17" ht="13.5" thickBot="1">
      <c r="A31" s="515" t="s">
        <v>246</v>
      </c>
      <c r="B31" s="564"/>
      <c r="C31" s="564"/>
      <c r="D31" s="564"/>
      <c r="E31" s="564"/>
      <c r="F31" s="564"/>
      <c r="G31" s="564"/>
      <c r="H31" s="564"/>
      <c r="I31" s="564"/>
      <c r="J31" s="564"/>
      <c r="K31" s="564"/>
      <c r="L31" s="564"/>
      <c r="M31" s="564"/>
      <c r="N31" s="565"/>
      <c r="O31" s="565"/>
      <c r="P31" s="566"/>
      <c r="Q31" s="516">
        <v>-50250.637999999497</v>
      </c>
    </row>
    <row r="32" spans="1:17">
      <c r="A32" s="467"/>
      <c r="B32" s="467"/>
      <c r="C32" s="517"/>
      <c r="D32" s="517"/>
      <c r="E32" s="517"/>
      <c r="F32" s="517"/>
      <c r="G32" s="517"/>
      <c r="H32" s="517"/>
      <c r="I32" s="517"/>
      <c r="J32" s="517"/>
      <c r="K32" s="517"/>
      <c r="L32" s="517"/>
      <c r="M32" s="517"/>
    </row>
    <row r="33" spans="1:13">
      <c r="A33" s="518" t="s">
        <v>241</v>
      </c>
      <c r="B33" s="518"/>
      <c r="C33" s="485"/>
      <c r="D33" s="485"/>
      <c r="E33" s="485"/>
      <c r="F33" s="485"/>
      <c r="G33" s="485"/>
      <c r="H33" s="485"/>
      <c r="I33" s="485"/>
      <c r="J33" s="485"/>
      <c r="K33" s="485"/>
      <c r="L33" s="485"/>
      <c r="M33" s="485"/>
    </row>
    <row r="34" spans="1:13">
      <c r="A34" s="518" t="s">
        <v>242</v>
      </c>
      <c r="B34" s="518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</row>
    <row r="35" spans="1:13">
      <c r="A35" s="518"/>
      <c r="B35" s="518"/>
      <c r="C35" s="485"/>
      <c r="D35" s="485"/>
      <c r="E35" s="485"/>
      <c r="F35" s="485"/>
      <c r="G35" s="485"/>
      <c r="H35" s="485"/>
      <c r="I35" s="485"/>
      <c r="J35" s="485"/>
      <c r="K35" s="485"/>
      <c r="L35" s="485"/>
      <c r="M35" s="485"/>
    </row>
    <row r="36" spans="1:13">
      <c r="A36" s="518"/>
      <c r="B36" s="518"/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</row>
    <row r="37" spans="1:13">
      <c r="A37" s="518"/>
      <c r="B37" s="518"/>
      <c r="C37" s="485"/>
      <c r="D37" s="485"/>
      <c r="E37" s="485"/>
      <c r="F37" s="485"/>
      <c r="G37" s="485"/>
      <c r="H37" s="485"/>
      <c r="I37" s="485"/>
      <c r="J37" s="485"/>
      <c r="K37" s="485"/>
      <c r="L37" s="485"/>
      <c r="M37" s="485"/>
    </row>
    <row r="38" spans="1:13">
      <c r="A38" s="518"/>
      <c r="B38" s="518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</row>
    <row r="39" spans="1:13">
      <c r="A39" s="518"/>
      <c r="B39" s="518"/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</row>
    <row r="40" spans="1:13">
      <c r="A40" s="518"/>
      <c r="B40" s="518"/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</row>
    <row r="41" spans="1:13">
      <c r="A41" s="518"/>
      <c r="B41" s="518"/>
      <c r="C41" s="485"/>
      <c r="D41" s="485"/>
      <c r="E41" s="485"/>
      <c r="F41" s="485"/>
      <c r="G41" s="485"/>
      <c r="H41" s="485"/>
      <c r="I41" s="485"/>
      <c r="J41" s="485"/>
      <c r="K41" s="485"/>
      <c r="L41" s="485"/>
      <c r="M41" s="485"/>
    </row>
    <row r="42" spans="1:13">
      <c r="A42" s="518"/>
      <c r="B42" s="518"/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5"/>
    </row>
    <row r="43" spans="1:13">
      <c r="A43" s="518"/>
      <c r="B43" s="518"/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85"/>
    </row>
    <row r="44" spans="1:13">
      <c r="A44" s="518"/>
      <c r="B44" s="518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</row>
    <row r="45" spans="1:13">
      <c r="A45" s="518"/>
      <c r="B45" s="518"/>
      <c r="C45" s="485"/>
      <c r="D45" s="485"/>
      <c r="E45" s="485"/>
      <c r="F45" s="485"/>
      <c r="G45" s="485"/>
      <c r="H45" s="485"/>
      <c r="I45" s="485"/>
      <c r="J45" s="485"/>
      <c r="K45" s="485"/>
      <c r="L45" s="485"/>
      <c r="M45" s="485"/>
    </row>
    <row r="46" spans="1:13">
      <c r="A46" s="518"/>
      <c r="B46" s="518"/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</row>
    <row r="47" spans="1:13">
      <c r="A47" s="518"/>
      <c r="B47" s="518"/>
      <c r="C47" s="485"/>
      <c r="D47" s="485"/>
      <c r="E47" s="485"/>
      <c r="F47" s="485"/>
      <c r="G47" s="485"/>
      <c r="H47" s="485"/>
      <c r="I47" s="485"/>
      <c r="J47" s="485"/>
      <c r="K47" s="485"/>
      <c r="L47" s="485"/>
      <c r="M47" s="485"/>
    </row>
    <row r="48" spans="1:13">
      <c r="A48" s="518"/>
      <c r="B48" s="518"/>
      <c r="C48" s="485"/>
      <c r="D48" s="485"/>
      <c r="E48" s="485"/>
      <c r="F48" s="485"/>
      <c r="G48" s="485"/>
      <c r="H48" s="485"/>
      <c r="I48" s="485"/>
      <c r="J48" s="485"/>
      <c r="K48" s="485"/>
      <c r="L48" s="485"/>
      <c r="M48" s="485"/>
    </row>
    <row r="49" spans="1:13">
      <c r="A49" s="518"/>
      <c r="B49" s="518"/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485"/>
    </row>
    <row r="50" spans="1:13">
      <c r="A50" s="518"/>
      <c r="B50" s="518"/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485"/>
    </row>
    <row r="51" spans="1:13">
      <c r="A51" s="518"/>
      <c r="B51" s="518"/>
      <c r="C51" s="485"/>
      <c r="D51" s="485"/>
      <c r="E51" s="485"/>
      <c r="F51" s="485"/>
      <c r="G51" s="485"/>
      <c r="H51" s="485"/>
      <c r="I51" s="485"/>
      <c r="J51" s="485"/>
      <c r="K51" s="485"/>
      <c r="L51" s="485"/>
      <c r="M51" s="485"/>
    </row>
    <row r="52" spans="1:13">
      <c r="A52" s="518"/>
      <c r="B52" s="518"/>
      <c r="C52" s="485"/>
      <c r="D52" s="485"/>
      <c r="E52" s="485"/>
      <c r="F52" s="485"/>
      <c r="G52" s="485"/>
      <c r="H52" s="485"/>
      <c r="I52" s="485"/>
      <c r="J52" s="485"/>
      <c r="K52" s="485"/>
      <c r="L52" s="485"/>
      <c r="M52" s="485"/>
    </row>
    <row r="53" spans="1:13">
      <c r="A53" s="518"/>
      <c r="B53" s="518"/>
      <c r="C53" s="485"/>
      <c r="D53" s="485"/>
      <c r="E53" s="485"/>
      <c r="F53" s="485"/>
      <c r="G53" s="485"/>
      <c r="H53" s="485"/>
      <c r="I53" s="485"/>
      <c r="J53" s="485"/>
      <c r="K53" s="485"/>
      <c r="L53" s="485"/>
      <c r="M53" s="485"/>
    </row>
    <row r="54" spans="1:13">
      <c r="A54" s="518"/>
      <c r="B54" s="518"/>
      <c r="C54" s="485"/>
      <c r="D54" s="485"/>
      <c r="E54" s="485"/>
      <c r="F54" s="485"/>
      <c r="G54" s="485"/>
      <c r="H54" s="485"/>
      <c r="I54" s="485"/>
      <c r="J54" s="485"/>
      <c r="K54" s="485"/>
      <c r="L54" s="485"/>
      <c r="M54" s="485"/>
    </row>
    <row r="55" spans="1:13">
      <c r="A55" s="518"/>
      <c r="B55" s="518"/>
      <c r="C55" s="485"/>
      <c r="D55" s="485"/>
      <c r="E55" s="485"/>
      <c r="F55" s="485"/>
      <c r="G55" s="485"/>
      <c r="H55" s="485"/>
      <c r="I55" s="485"/>
      <c r="J55" s="485"/>
      <c r="K55" s="485"/>
      <c r="L55" s="485"/>
      <c r="M55" s="485"/>
    </row>
    <row r="56" spans="1:13">
      <c r="A56" s="518"/>
      <c r="B56" s="518"/>
      <c r="C56" s="485"/>
      <c r="D56" s="485"/>
      <c r="E56" s="485"/>
      <c r="F56" s="485"/>
      <c r="G56" s="485"/>
      <c r="H56" s="485"/>
      <c r="I56" s="485"/>
      <c r="J56" s="485"/>
      <c r="K56" s="485"/>
      <c r="L56" s="485"/>
      <c r="M56" s="485"/>
    </row>
    <row r="57" spans="1:13">
      <c r="A57" s="518"/>
      <c r="B57" s="518"/>
      <c r="C57" s="485"/>
      <c r="D57" s="485"/>
      <c r="E57" s="485"/>
      <c r="F57" s="485"/>
      <c r="G57" s="485"/>
      <c r="H57" s="485"/>
      <c r="I57" s="485"/>
      <c r="J57" s="485"/>
      <c r="K57" s="485"/>
      <c r="L57" s="485"/>
      <c r="M57" s="485"/>
    </row>
    <row r="58" spans="1:13">
      <c r="A58" s="518"/>
      <c r="B58" s="518"/>
      <c r="C58" s="485"/>
      <c r="D58" s="485"/>
      <c r="E58" s="485"/>
      <c r="F58" s="485"/>
      <c r="G58" s="485"/>
      <c r="H58" s="485"/>
      <c r="I58" s="485"/>
      <c r="J58" s="485"/>
      <c r="K58" s="485"/>
      <c r="L58" s="485"/>
      <c r="M58" s="485"/>
    </row>
    <row r="59" spans="1:13">
      <c r="A59" s="518"/>
      <c r="B59" s="518"/>
      <c r="C59" s="485"/>
      <c r="D59" s="485"/>
      <c r="E59" s="485"/>
      <c r="F59" s="485"/>
      <c r="G59" s="485"/>
      <c r="H59" s="485"/>
      <c r="I59" s="485"/>
      <c r="J59" s="485"/>
      <c r="K59" s="485"/>
      <c r="L59" s="485"/>
      <c r="M59" s="485"/>
    </row>
    <row r="60" spans="1:13">
      <c r="A60" s="518"/>
      <c r="B60" s="518"/>
      <c r="C60" s="485"/>
      <c r="D60" s="485"/>
      <c r="E60" s="485"/>
      <c r="F60" s="485"/>
      <c r="G60" s="485"/>
      <c r="H60" s="485"/>
      <c r="I60" s="485"/>
      <c r="J60" s="485"/>
      <c r="K60" s="485"/>
      <c r="L60" s="485"/>
      <c r="M60" s="485"/>
    </row>
    <row r="61" spans="1:13">
      <c r="A61" s="518"/>
      <c r="B61" s="518"/>
      <c r="C61" s="485"/>
      <c r="D61" s="485"/>
      <c r="E61" s="485"/>
      <c r="F61" s="485"/>
      <c r="G61" s="485"/>
      <c r="H61" s="485"/>
      <c r="I61" s="485"/>
      <c r="J61" s="485"/>
      <c r="K61" s="485"/>
      <c r="L61" s="485"/>
      <c r="M61" s="485"/>
    </row>
    <row r="62" spans="1:13">
      <c r="A62" s="518"/>
      <c r="B62" s="518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</row>
    <row r="63" spans="1:13">
      <c r="A63" s="518"/>
      <c r="B63" s="518"/>
      <c r="C63" s="485"/>
      <c r="D63" s="485"/>
      <c r="E63" s="485"/>
      <c r="F63" s="485"/>
      <c r="G63" s="485"/>
      <c r="H63" s="485"/>
      <c r="I63" s="485"/>
      <c r="J63" s="485"/>
      <c r="K63" s="485"/>
      <c r="L63" s="485"/>
      <c r="M63" s="485"/>
    </row>
    <row r="64" spans="1:13">
      <c r="A64" s="518"/>
      <c r="B64" s="518"/>
      <c r="C64" s="485"/>
      <c r="D64" s="485"/>
      <c r="E64" s="485"/>
      <c r="F64" s="485"/>
      <c r="G64" s="485"/>
      <c r="H64" s="485"/>
      <c r="I64" s="485"/>
      <c r="J64" s="485"/>
      <c r="K64" s="485"/>
      <c r="L64" s="485"/>
      <c r="M64" s="485"/>
    </row>
    <row r="65" spans="1:13">
      <c r="A65" s="518"/>
      <c r="B65" s="518"/>
      <c r="C65" s="485"/>
      <c r="D65" s="485"/>
      <c r="E65" s="485"/>
      <c r="F65" s="485"/>
      <c r="G65" s="485"/>
      <c r="H65" s="485"/>
      <c r="I65" s="485"/>
      <c r="J65" s="485"/>
      <c r="K65" s="485"/>
      <c r="L65" s="485"/>
      <c r="M65" s="485"/>
    </row>
    <row r="66" spans="1:13">
      <c r="A66" s="518"/>
      <c r="B66" s="518"/>
      <c r="C66" s="485"/>
      <c r="D66" s="485"/>
      <c r="E66" s="485"/>
      <c r="F66" s="485"/>
      <c r="G66" s="485"/>
      <c r="H66" s="485"/>
      <c r="I66" s="485"/>
      <c r="J66" s="485"/>
      <c r="K66" s="485"/>
      <c r="L66" s="485"/>
      <c r="M66" s="485"/>
    </row>
    <row r="67" spans="1:13">
      <c r="A67" s="518"/>
      <c r="B67" s="518"/>
      <c r="C67" s="485"/>
      <c r="D67" s="485"/>
      <c r="E67" s="485"/>
      <c r="F67" s="485"/>
      <c r="G67" s="485"/>
      <c r="H67" s="485"/>
      <c r="I67" s="485"/>
      <c r="J67" s="485"/>
      <c r="K67" s="485"/>
      <c r="L67" s="485"/>
      <c r="M67" s="485"/>
    </row>
    <row r="68" spans="1:13">
      <c r="A68" s="518"/>
      <c r="B68" s="518"/>
      <c r="C68" s="485"/>
      <c r="D68" s="485"/>
      <c r="E68" s="485"/>
      <c r="F68" s="485"/>
      <c r="G68" s="485"/>
      <c r="H68" s="485"/>
      <c r="I68" s="485"/>
      <c r="J68" s="485"/>
      <c r="K68" s="485"/>
      <c r="L68" s="485"/>
      <c r="M68" s="485"/>
    </row>
    <row r="69" spans="1:13">
      <c r="A69" s="518"/>
      <c r="B69" s="518"/>
      <c r="C69" s="485"/>
      <c r="D69" s="485"/>
      <c r="E69" s="485"/>
      <c r="F69" s="485"/>
      <c r="G69" s="485"/>
      <c r="H69" s="485"/>
      <c r="I69" s="485"/>
      <c r="J69" s="485"/>
      <c r="K69" s="485"/>
      <c r="L69" s="485"/>
      <c r="M69" s="485"/>
    </row>
    <row r="70" spans="1:13">
      <c r="A70" s="518"/>
      <c r="B70" s="518"/>
      <c r="C70" s="485"/>
      <c r="D70" s="485"/>
      <c r="E70" s="485"/>
      <c r="F70" s="485"/>
      <c r="G70" s="485"/>
      <c r="H70" s="485"/>
      <c r="I70" s="485"/>
      <c r="J70" s="485"/>
      <c r="K70" s="485"/>
      <c r="L70" s="485"/>
      <c r="M70" s="485"/>
    </row>
    <row r="71" spans="1:13">
      <c r="A71" s="518"/>
      <c r="B71" s="518"/>
      <c r="C71" s="485"/>
      <c r="D71" s="485"/>
      <c r="E71" s="485"/>
      <c r="F71" s="485"/>
      <c r="G71" s="485"/>
      <c r="H71" s="485"/>
      <c r="I71" s="485"/>
      <c r="J71" s="485"/>
      <c r="K71" s="485"/>
      <c r="L71" s="485"/>
      <c r="M71" s="485"/>
    </row>
    <row r="72" spans="1:13">
      <c r="A72" s="518"/>
      <c r="B72" s="518"/>
      <c r="C72" s="485"/>
      <c r="D72" s="485"/>
      <c r="E72" s="485"/>
      <c r="F72" s="485"/>
      <c r="G72" s="485"/>
      <c r="H72" s="485"/>
      <c r="I72" s="485"/>
      <c r="J72" s="485"/>
      <c r="K72" s="485"/>
      <c r="L72" s="485"/>
      <c r="M72" s="485"/>
    </row>
    <row r="73" spans="1:13">
      <c r="A73" s="518"/>
      <c r="B73" s="518"/>
      <c r="C73" s="485"/>
      <c r="D73" s="485"/>
      <c r="E73" s="485"/>
      <c r="F73" s="485"/>
      <c r="G73" s="485"/>
      <c r="H73" s="485"/>
      <c r="I73" s="485"/>
      <c r="J73" s="485"/>
      <c r="K73" s="485"/>
      <c r="L73" s="485"/>
      <c r="M73" s="485"/>
    </row>
    <row r="74" spans="1:13">
      <c r="A74" s="518"/>
      <c r="B74" s="518"/>
      <c r="C74" s="485"/>
      <c r="D74" s="485"/>
      <c r="E74" s="485"/>
      <c r="F74" s="485"/>
      <c r="G74" s="485"/>
      <c r="H74" s="485"/>
      <c r="I74" s="485"/>
      <c r="J74" s="485"/>
      <c r="K74" s="485"/>
      <c r="L74" s="485"/>
      <c r="M74" s="485"/>
    </row>
    <row r="75" spans="1:13">
      <c r="A75" s="518"/>
      <c r="B75" s="518"/>
      <c r="C75" s="485"/>
      <c r="D75" s="485"/>
      <c r="E75" s="485"/>
      <c r="F75" s="485"/>
      <c r="G75" s="485"/>
      <c r="H75" s="485"/>
      <c r="I75" s="485"/>
      <c r="J75" s="485"/>
      <c r="K75" s="485"/>
      <c r="L75" s="485"/>
      <c r="M75" s="485"/>
    </row>
    <row r="76" spans="1:13">
      <c r="A76" s="518"/>
      <c r="B76" s="518"/>
      <c r="C76" s="485"/>
      <c r="D76" s="485"/>
      <c r="E76" s="485"/>
      <c r="F76" s="485"/>
      <c r="G76" s="485"/>
      <c r="H76" s="485"/>
      <c r="I76" s="485"/>
      <c r="J76" s="485"/>
      <c r="K76" s="485"/>
      <c r="L76" s="485"/>
      <c r="M76" s="485"/>
    </row>
    <row r="77" spans="1:13">
      <c r="A77" s="518"/>
      <c r="B77" s="518"/>
      <c r="C77" s="485"/>
      <c r="D77" s="485"/>
      <c r="E77" s="485"/>
      <c r="F77" s="485"/>
      <c r="G77" s="485"/>
      <c r="H77" s="485"/>
      <c r="I77" s="485"/>
      <c r="J77" s="485"/>
      <c r="K77" s="485"/>
      <c r="L77" s="485"/>
      <c r="M77" s="485"/>
    </row>
    <row r="78" spans="1:13">
      <c r="A78" s="518"/>
      <c r="B78" s="518"/>
      <c r="C78" s="485"/>
      <c r="D78" s="485"/>
      <c r="E78" s="485"/>
      <c r="F78" s="485"/>
      <c r="G78" s="485"/>
      <c r="H78" s="485"/>
      <c r="I78" s="485"/>
      <c r="J78" s="485"/>
      <c r="K78" s="485"/>
      <c r="L78" s="485"/>
      <c r="M78" s="485"/>
    </row>
    <row r="79" spans="1:13">
      <c r="A79" s="518"/>
      <c r="B79" s="518"/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</row>
    <row r="80" spans="1:13">
      <c r="A80" s="518"/>
      <c r="B80" s="518"/>
      <c r="C80" s="485"/>
      <c r="D80" s="485"/>
      <c r="E80" s="485"/>
      <c r="F80" s="485"/>
      <c r="G80" s="485"/>
      <c r="H80" s="485"/>
      <c r="I80" s="485"/>
      <c r="J80" s="485"/>
      <c r="K80" s="485"/>
      <c r="L80" s="485"/>
      <c r="M80" s="485"/>
    </row>
    <row r="81" spans="1:13">
      <c r="A81" s="518"/>
      <c r="B81" s="518"/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</row>
    <row r="82" spans="1:13">
      <c r="A82" s="518"/>
      <c r="B82" s="518"/>
      <c r="C82" s="485"/>
      <c r="D82" s="485"/>
      <c r="E82" s="485"/>
      <c r="F82" s="485"/>
      <c r="G82" s="485"/>
      <c r="H82" s="485"/>
      <c r="I82" s="485"/>
      <c r="J82" s="485"/>
      <c r="K82" s="485"/>
      <c r="L82" s="485"/>
      <c r="M82" s="485"/>
    </row>
    <row r="83" spans="1:13">
      <c r="A83" s="518"/>
      <c r="B83" s="518"/>
      <c r="C83" s="485"/>
      <c r="D83" s="485"/>
      <c r="E83" s="485"/>
      <c r="F83" s="485"/>
      <c r="G83" s="485"/>
      <c r="H83" s="485"/>
      <c r="I83" s="485"/>
      <c r="J83" s="485"/>
      <c r="K83" s="485"/>
      <c r="L83" s="485"/>
      <c r="M83" s="485"/>
    </row>
    <row r="84" spans="1:13">
      <c r="A84" s="518"/>
      <c r="B84" s="518"/>
      <c r="C84" s="485"/>
      <c r="D84" s="485"/>
      <c r="E84" s="485"/>
      <c r="F84" s="485"/>
      <c r="G84" s="485"/>
      <c r="H84" s="485"/>
      <c r="I84" s="485"/>
      <c r="J84" s="485"/>
      <c r="K84" s="485"/>
      <c r="L84" s="485"/>
      <c r="M84" s="485"/>
    </row>
    <row r="85" spans="1:13">
      <c r="A85" s="518"/>
      <c r="B85" s="518"/>
      <c r="C85" s="485"/>
      <c r="D85" s="485"/>
      <c r="E85" s="485"/>
      <c r="F85" s="485"/>
      <c r="G85" s="485"/>
      <c r="H85" s="485"/>
      <c r="I85" s="485"/>
      <c r="J85" s="485"/>
      <c r="K85" s="485"/>
      <c r="L85" s="485"/>
      <c r="M85" s="485"/>
    </row>
    <row r="86" spans="1:13">
      <c r="A86" s="518"/>
      <c r="B86" s="518"/>
      <c r="C86" s="485"/>
      <c r="D86" s="485"/>
      <c r="E86" s="485"/>
      <c r="F86" s="485"/>
      <c r="G86" s="485"/>
      <c r="H86" s="485"/>
      <c r="I86" s="485"/>
      <c r="J86" s="485"/>
      <c r="K86" s="485"/>
      <c r="L86" s="485"/>
      <c r="M86" s="485"/>
    </row>
    <row r="87" spans="1:13">
      <c r="A87" s="518"/>
      <c r="B87" s="518"/>
      <c r="C87" s="485"/>
      <c r="D87" s="485"/>
      <c r="E87" s="485"/>
      <c r="F87" s="485"/>
      <c r="G87" s="485"/>
      <c r="H87" s="485"/>
      <c r="I87" s="485"/>
      <c r="J87" s="485"/>
      <c r="K87" s="485"/>
      <c r="L87" s="485"/>
      <c r="M87" s="485"/>
    </row>
    <row r="88" spans="1:13">
      <c r="A88" s="518"/>
      <c r="B88" s="518"/>
      <c r="C88" s="485"/>
      <c r="D88" s="485"/>
      <c r="E88" s="485"/>
      <c r="F88" s="485"/>
      <c r="G88" s="485"/>
      <c r="H88" s="485"/>
      <c r="I88" s="485"/>
      <c r="J88" s="485"/>
      <c r="K88" s="485"/>
      <c r="L88" s="485"/>
      <c r="M88" s="485"/>
    </row>
    <row r="89" spans="1:13">
      <c r="A89" s="518"/>
      <c r="B89" s="518"/>
      <c r="C89" s="485"/>
      <c r="D89" s="485"/>
      <c r="E89" s="485"/>
      <c r="F89" s="485"/>
      <c r="G89" s="485"/>
      <c r="H89" s="485"/>
      <c r="I89" s="485"/>
      <c r="J89" s="485"/>
      <c r="K89" s="485"/>
      <c r="L89" s="485"/>
      <c r="M89" s="485"/>
    </row>
    <row r="90" spans="1:13">
      <c r="A90" s="518"/>
      <c r="B90" s="518"/>
      <c r="C90" s="485"/>
      <c r="D90" s="485"/>
      <c r="E90" s="485"/>
      <c r="F90" s="485"/>
      <c r="G90" s="485"/>
      <c r="H90" s="485"/>
      <c r="I90" s="485"/>
      <c r="J90" s="485"/>
      <c r="K90" s="485"/>
      <c r="L90" s="485"/>
      <c r="M90" s="485"/>
    </row>
    <row r="91" spans="1:13">
      <c r="A91" s="518"/>
      <c r="B91" s="518"/>
      <c r="C91" s="485"/>
      <c r="D91" s="485"/>
      <c r="E91" s="485"/>
      <c r="F91" s="485"/>
      <c r="G91" s="485"/>
      <c r="H91" s="485"/>
      <c r="I91" s="485"/>
      <c r="J91" s="485"/>
      <c r="K91" s="485"/>
      <c r="L91" s="485"/>
      <c r="M91" s="485"/>
    </row>
    <row r="92" spans="1:13">
      <c r="A92" s="518"/>
      <c r="B92" s="518"/>
      <c r="C92" s="485"/>
      <c r="D92" s="485"/>
      <c r="E92" s="485"/>
      <c r="F92" s="485"/>
      <c r="G92" s="485"/>
      <c r="H92" s="485"/>
      <c r="I92" s="485"/>
      <c r="J92" s="485"/>
      <c r="K92" s="485"/>
      <c r="L92" s="485"/>
      <c r="M92" s="485"/>
    </row>
    <row r="93" spans="1:13">
      <c r="A93" s="518"/>
      <c r="B93" s="518"/>
      <c r="C93" s="485"/>
      <c r="D93" s="485"/>
      <c r="E93" s="485"/>
      <c r="F93" s="485"/>
      <c r="G93" s="485"/>
      <c r="H93" s="485"/>
      <c r="I93" s="485"/>
      <c r="J93" s="485"/>
      <c r="K93" s="485"/>
      <c r="L93" s="485"/>
      <c r="M93" s="485"/>
    </row>
    <row r="94" spans="1:13">
      <c r="A94" s="518"/>
      <c r="B94" s="518"/>
      <c r="C94" s="485"/>
      <c r="D94" s="485"/>
      <c r="E94" s="485"/>
      <c r="F94" s="485"/>
      <c r="G94" s="485"/>
      <c r="H94" s="485"/>
      <c r="I94" s="485"/>
      <c r="J94" s="485"/>
      <c r="K94" s="485"/>
      <c r="L94" s="485"/>
      <c r="M94" s="485"/>
    </row>
    <row r="95" spans="1:13">
      <c r="A95" s="518"/>
      <c r="B95" s="518"/>
      <c r="C95" s="485"/>
      <c r="D95" s="485"/>
      <c r="E95" s="485"/>
      <c r="F95" s="485"/>
      <c r="G95" s="485"/>
      <c r="H95" s="485"/>
      <c r="I95" s="485"/>
      <c r="J95" s="485"/>
      <c r="K95" s="485"/>
      <c r="L95" s="485"/>
      <c r="M95" s="48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5">
    <tabColor indexed="40"/>
    <pageSetUpPr fitToPage="1"/>
  </sheetPr>
  <dimension ref="A1:AA1186"/>
  <sheetViews>
    <sheetView tabSelected="1" topLeftCell="C3" workbookViewId="0">
      <selection activeCell="Q21" sqref="Q21"/>
    </sheetView>
  </sheetViews>
  <sheetFormatPr defaultRowHeight="12.75" outlineLevelCol="1"/>
  <cols>
    <col min="1" max="1" width="72.5" hidden="1" customWidth="1"/>
    <col min="2" max="2" width="60.33203125" style="8" customWidth="1"/>
    <col min="3" max="3" width="13.33203125" style="8" bestFit="1" customWidth="1"/>
    <col min="4" max="4" width="13.33203125" style="8" customWidth="1" outlineLevel="1"/>
    <col min="5" max="5" width="13.33203125" style="8" customWidth="1"/>
    <col min="6" max="13" width="11.83203125" style="8" customWidth="1"/>
    <col min="14" max="14" width="11.5" style="8" bestFit="1" customWidth="1"/>
    <col min="15" max="17" width="11.83203125" style="8" customWidth="1"/>
    <col min="18" max="18" width="14.33203125" style="3" bestFit="1" customWidth="1"/>
    <col min="19" max="19" width="11.83203125" style="3" customWidth="1"/>
    <col min="20" max="20" width="4.83203125" bestFit="1" customWidth="1"/>
    <col min="22" max="22" width="12.33203125" bestFit="1" customWidth="1"/>
    <col min="23" max="23" width="11.33203125" bestFit="1" customWidth="1"/>
    <col min="24" max="24" width="10.33203125" bestFit="1" customWidth="1"/>
    <col min="26" max="26" width="10.6640625" bestFit="1" customWidth="1"/>
    <col min="27" max="27" width="13.5" bestFit="1" customWidth="1"/>
  </cols>
  <sheetData>
    <row r="1" spans="1:23" s="24" customFormat="1" ht="15.75">
      <c r="B1" s="21" t="s">
        <v>8</v>
      </c>
      <c r="C1" s="22"/>
      <c r="D1" s="22"/>
      <c r="E1" s="22"/>
      <c r="F1"/>
      <c r="G1"/>
      <c r="H1"/>
      <c r="I1"/>
      <c r="J1"/>
      <c r="K1"/>
      <c r="L1" s="257"/>
      <c r="M1"/>
      <c r="N1"/>
      <c r="O1"/>
      <c r="P1" s="269"/>
      <c r="Q1" s="26"/>
      <c r="S1" s="25" t="s">
        <v>247</v>
      </c>
      <c r="T1"/>
      <c r="U1"/>
      <c r="V1"/>
      <c r="W1"/>
    </row>
    <row r="2" spans="1:23" s="20" customFormat="1" ht="15.75">
      <c r="C2" s="18" t="s">
        <v>254</v>
      </c>
      <c r="D2" s="50"/>
      <c r="E2" s="5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S2" s="27" t="s">
        <v>95</v>
      </c>
      <c r="T2"/>
      <c r="U2"/>
      <c r="V2"/>
      <c r="W2"/>
    </row>
    <row r="3" spans="1:23" ht="13.5" thickBot="1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S3" s="250" t="s">
        <v>33</v>
      </c>
    </row>
    <row r="4" spans="1:23" ht="15.75" hidden="1">
      <c r="A4" s="21" t="s">
        <v>94</v>
      </c>
      <c r="B4" s="1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R4" s="4"/>
      <c r="S4" s="25" t="s">
        <v>248</v>
      </c>
    </row>
    <row r="5" spans="1:23" ht="15.75" hidden="1">
      <c r="C5" s="18" t="s">
        <v>255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R5" s="4"/>
      <c r="S5" s="27" t="s">
        <v>96</v>
      </c>
    </row>
    <row r="6" spans="1:23" ht="13.5" hidden="1" thickBot="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  <c r="S6" s="47" t="s">
        <v>34</v>
      </c>
    </row>
    <row r="7" spans="1:23" ht="70.5" customHeight="1" thickBot="1">
      <c r="A7" s="365"/>
      <c r="B7" s="215" t="s">
        <v>130</v>
      </c>
      <c r="C7" s="205" t="s">
        <v>80</v>
      </c>
      <c r="D7" s="256" t="s">
        <v>82</v>
      </c>
      <c r="E7" s="206" t="s">
        <v>208</v>
      </c>
      <c r="F7" s="212" t="s">
        <v>0</v>
      </c>
      <c r="G7" s="213" t="s">
        <v>11</v>
      </c>
      <c r="H7" s="213" t="s">
        <v>36</v>
      </c>
      <c r="I7" s="213" t="s">
        <v>51</v>
      </c>
      <c r="J7" s="213" t="s">
        <v>134</v>
      </c>
      <c r="K7" s="213" t="s">
        <v>13</v>
      </c>
      <c r="L7" s="213" t="s">
        <v>12</v>
      </c>
      <c r="M7" s="213" t="s">
        <v>128</v>
      </c>
      <c r="N7" s="213" t="s">
        <v>126</v>
      </c>
      <c r="O7" s="213" t="s">
        <v>37</v>
      </c>
      <c r="P7" s="213" t="s">
        <v>10</v>
      </c>
      <c r="Q7" s="214" t="s">
        <v>153</v>
      </c>
      <c r="R7" s="202" t="s">
        <v>270</v>
      </c>
      <c r="S7" s="211" t="s">
        <v>271</v>
      </c>
    </row>
    <row r="8" spans="1:23" ht="53.25" hidden="1" customHeight="1" thickBot="1">
      <c r="A8" s="366" t="s">
        <v>73</v>
      </c>
      <c r="B8" s="203"/>
      <c r="C8" s="205" t="s">
        <v>81</v>
      </c>
      <c r="D8" s="256" t="s">
        <v>83</v>
      </c>
      <c r="E8" s="206" t="s">
        <v>191</v>
      </c>
      <c r="F8" s="209" t="s">
        <v>84</v>
      </c>
      <c r="G8" s="210" t="s">
        <v>85</v>
      </c>
      <c r="H8" s="210" t="s">
        <v>86</v>
      </c>
      <c r="I8" s="210" t="s">
        <v>87</v>
      </c>
      <c r="J8" s="210" t="s">
        <v>88</v>
      </c>
      <c r="K8" s="210" t="s">
        <v>89</v>
      </c>
      <c r="L8" s="210" t="s">
        <v>90</v>
      </c>
      <c r="M8" s="210" t="s">
        <v>91</v>
      </c>
      <c r="N8" s="210" t="s">
        <v>92</v>
      </c>
      <c r="O8" s="210" t="s">
        <v>93</v>
      </c>
      <c r="P8" s="210" t="s">
        <v>58</v>
      </c>
      <c r="Q8" s="211" t="s">
        <v>59</v>
      </c>
      <c r="R8" s="202" t="s">
        <v>253</v>
      </c>
      <c r="S8" s="211" t="s">
        <v>272</v>
      </c>
    </row>
    <row r="9" spans="1:23" ht="12.75" customHeight="1">
      <c r="A9" s="367" t="s">
        <v>184</v>
      </c>
      <c r="B9" s="13" t="s">
        <v>6</v>
      </c>
      <c r="C9" s="175">
        <v>3101532</v>
      </c>
      <c r="D9" s="326">
        <v>3151532</v>
      </c>
      <c r="E9" s="337">
        <v>3151532</v>
      </c>
      <c r="F9" s="300">
        <v>262551.78999999998</v>
      </c>
      <c r="G9" s="74">
        <v>261683.03500000003</v>
      </c>
      <c r="H9" s="74">
        <v>261260.90600000002</v>
      </c>
      <c r="I9" s="74">
        <v>259719.66499999992</v>
      </c>
      <c r="J9" s="74">
        <v>260741.56000000006</v>
      </c>
      <c r="K9" s="74">
        <v>258263.13100000005</v>
      </c>
      <c r="L9" s="74">
        <v>258197.20499999984</v>
      </c>
      <c r="M9" s="74">
        <v>258805.24</v>
      </c>
      <c r="N9" s="74">
        <v>259477.82499999995</v>
      </c>
      <c r="O9" s="74">
        <v>259479.20200000005</v>
      </c>
      <c r="P9" s="74">
        <v>310278.19800000032</v>
      </c>
      <c r="Q9" s="75">
        <v>261679.30699999956</v>
      </c>
      <c r="R9" s="272">
        <v>3172137.0639999998</v>
      </c>
      <c r="S9" s="75">
        <v>100.65381103539484</v>
      </c>
      <c r="U9" s="53"/>
      <c r="W9" s="257"/>
    </row>
    <row r="10" spans="1:23" s="17" customFormat="1">
      <c r="A10" s="368" t="s">
        <v>74</v>
      </c>
      <c r="B10" s="14" t="s">
        <v>137</v>
      </c>
      <c r="C10" s="176">
        <v>3101532</v>
      </c>
      <c r="D10" s="327">
        <v>3151532</v>
      </c>
      <c r="E10" s="338">
        <v>3151532</v>
      </c>
      <c r="F10" s="105">
        <v>262551.78999999998</v>
      </c>
      <c r="G10" s="76">
        <v>261683.03500000003</v>
      </c>
      <c r="H10" s="76">
        <v>261260.90600000002</v>
      </c>
      <c r="I10" s="76">
        <v>259719.66499999992</v>
      </c>
      <c r="J10" s="76">
        <v>260741.56000000006</v>
      </c>
      <c r="K10" s="76">
        <v>258263.13100000005</v>
      </c>
      <c r="L10" s="76">
        <v>258197.20499999984</v>
      </c>
      <c r="M10" s="76">
        <v>258805.24</v>
      </c>
      <c r="N10" s="76">
        <v>259477.82499999995</v>
      </c>
      <c r="O10" s="76">
        <v>259479.20200000005</v>
      </c>
      <c r="P10" s="76">
        <v>310278.19800000032</v>
      </c>
      <c r="Q10" s="77">
        <v>261679.30699999956</v>
      </c>
      <c r="R10" s="273">
        <v>3172137.0639999998</v>
      </c>
      <c r="S10" s="352">
        <v>100.65381103539484</v>
      </c>
      <c r="T10"/>
      <c r="U10" s="53"/>
      <c r="V10"/>
      <c r="W10"/>
    </row>
    <row r="11" spans="1:23" s="17" customFormat="1">
      <c r="A11" s="369" t="s">
        <v>75</v>
      </c>
      <c r="B11" s="15" t="s">
        <v>24</v>
      </c>
      <c r="C11" s="177">
        <v>0</v>
      </c>
      <c r="D11" s="328">
        <v>0</v>
      </c>
      <c r="E11" s="339">
        <v>0</v>
      </c>
      <c r="F11" s="106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9">
        <v>0</v>
      </c>
      <c r="R11" s="274">
        <v>0</v>
      </c>
      <c r="S11" s="353" t="s">
        <v>189</v>
      </c>
      <c r="T11"/>
      <c r="U11" s="53"/>
      <c r="V11"/>
      <c r="W11"/>
    </row>
    <row r="12" spans="1:23">
      <c r="A12" s="370" t="s">
        <v>68</v>
      </c>
      <c r="B12" s="16" t="s">
        <v>5</v>
      </c>
      <c r="C12" s="178">
        <v>596478</v>
      </c>
      <c r="D12" s="329">
        <v>621978</v>
      </c>
      <c r="E12" s="340">
        <v>621978</v>
      </c>
      <c r="F12" s="107">
        <v>51151.360000000001</v>
      </c>
      <c r="G12" s="80">
        <v>48307.173999999985</v>
      </c>
      <c r="H12" s="80">
        <v>50444.133999999991</v>
      </c>
      <c r="I12" s="80">
        <v>49712.601000000024</v>
      </c>
      <c r="J12" s="80">
        <v>51779.135999999999</v>
      </c>
      <c r="K12" s="80">
        <v>49862.312000000005</v>
      </c>
      <c r="L12" s="80">
        <v>50778.624000000011</v>
      </c>
      <c r="M12" s="80">
        <v>51288.96100000001</v>
      </c>
      <c r="N12" s="80">
        <v>50832.85500000004</v>
      </c>
      <c r="O12" s="80">
        <v>52522.387999999919</v>
      </c>
      <c r="P12" s="80">
        <v>57254.151000000129</v>
      </c>
      <c r="Q12" s="81">
        <v>51523.51399999985</v>
      </c>
      <c r="R12" s="275">
        <v>615457.21</v>
      </c>
      <c r="S12" s="354">
        <v>98.951604397583196</v>
      </c>
      <c r="U12" s="53"/>
    </row>
    <row r="13" spans="1:23" s="17" customFormat="1">
      <c r="A13" s="368" t="s">
        <v>162</v>
      </c>
      <c r="B13" s="14" t="s">
        <v>198</v>
      </c>
      <c r="C13" s="176">
        <v>49815.9</v>
      </c>
      <c r="D13" s="327">
        <v>49815.9</v>
      </c>
      <c r="E13" s="338">
        <v>49815.9</v>
      </c>
      <c r="F13" s="105">
        <v>4762.2849999999999</v>
      </c>
      <c r="G13" s="76">
        <v>4347.6569999999992</v>
      </c>
      <c r="H13" s="76">
        <v>4520.4420000000009</v>
      </c>
      <c r="I13" s="76">
        <v>4442.746000000001</v>
      </c>
      <c r="J13" s="76">
        <v>4685.7170000000006</v>
      </c>
      <c r="K13" s="76">
        <v>4327.9459999999999</v>
      </c>
      <c r="L13" s="76">
        <v>4478.6869999999981</v>
      </c>
      <c r="M13" s="76">
        <v>4577.9560000000019</v>
      </c>
      <c r="N13" s="76">
        <v>4607.8549999999959</v>
      </c>
      <c r="O13" s="76">
        <v>5019.6650000000009</v>
      </c>
      <c r="P13" s="76">
        <v>4884.6650000000009</v>
      </c>
      <c r="Q13" s="77">
        <v>4833.6080000000002</v>
      </c>
      <c r="R13" s="273">
        <v>55489.228999999999</v>
      </c>
      <c r="S13" s="352">
        <v>111.38859079129352</v>
      </c>
      <c r="T13"/>
      <c r="U13" s="58"/>
      <c r="V13"/>
      <c r="W13"/>
    </row>
    <row r="14" spans="1:23" s="17" customFormat="1">
      <c r="A14" s="368" t="s">
        <v>76</v>
      </c>
      <c r="B14" s="14" t="s">
        <v>204</v>
      </c>
      <c r="C14" s="176">
        <v>91899.8</v>
      </c>
      <c r="D14" s="327">
        <v>101399.8</v>
      </c>
      <c r="E14" s="338">
        <v>101399.8</v>
      </c>
      <c r="F14" s="105">
        <v>9113.6299999999992</v>
      </c>
      <c r="G14" s="76">
        <v>7300.5000000000018</v>
      </c>
      <c r="H14" s="76">
        <v>8185.2969999999987</v>
      </c>
      <c r="I14" s="76">
        <v>7502.3359999999993</v>
      </c>
      <c r="J14" s="76">
        <v>8277.625</v>
      </c>
      <c r="K14" s="76">
        <v>7644.7560000000012</v>
      </c>
      <c r="L14" s="76">
        <v>7938.9490000000005</v>
      </c>
      <c r="M14" s="76">
        <v>8206.9059999999954</v>
      </c>
      <c r="N14" s="76">
        <v>8357.4030000000057</v>
      </c>
      <c r="O14" s="76">
        <v>8897.8699999999953</v>
      </c>
      <c r="P14" s="76">
        <v>9578.8730000000069</v>
      </c>
      <c r="Q14" s="77">
        <v>9188.1979999999894</v>
      </c>
      <c r="R14" s="273">
        <v>100192.34299999999</v>
      </c>
      <c r="S14" s="352">
        <v>98.809211655249811</v>
      </c>
      <c r="T14"/>
      <c r="U14" s="53"/>
      <c r="V14"/>
    </row>
    <row r="15" spans="1:23" s="17" customFormat="1">
      <c r="A15" s="368" t="s">
        <v>77</v>
      </c>
      <c r="B15" s="14" t="s">
        <v>205</v>
      </c>
      <c r="C15" s="176">
        <v>124987.8</v>
      </c>
      <c r="D15" s="327">
        <v>140987.79999999999</v>
      </c>
      <c r="E15" s="338">
        <v>140987.79999999999</v>
      </c>
      <c r="F15" s="105">
        <v>11495.244000000001</v>
      </c>
      <c r="G15" s="76">
        <v>11127.244000000001</v>
      </c>
      <c r="H15" s="76">
        <v>12446.397999999997</v>
      </c>
      <c r="I15" s="76">
        <v>12418.681000000004</v>
      </c>
      <c r="J15" s="76">
        <v>13444.178</v>
      </c>
      <c r="K15" s="76">
        <v>12599.127</v>
      </c>
      <c r="L15" s="76">
        <v>12998.122000000003</v>
      </c>
      <c r="M15" s="76">
        <v>13196.924999999988</v>
      </c>
      <c r="N15" s="76">
        <v>12624.160000000003</v>
      </c>
      <c r="O15" s="76">
        <v>13608.877999999997</v>
      </c>
      <c r="P15" s="76">
        <v>12780.154999999999</v>
      </c>
      <c r="Q15" s="77">
        <v>12776.812999999995</v>
      </c>
      <c r="R15" s="273">
        <v>151515.92499999999</v>
      </c>
      <c r="S15" s="352">
        <v>107.46740143473407</v>
      </c>
      <c r="T15"/>
      <c r="U15" s="53"/>
      <c r="V15"/>
      <c r="W15"/>
    </row>
    <row r="16" spans="1:23" s="17" customFormat="1">
      <c r="A16" s="368" t="s">
        <v>185</v>
      </c>
      <c r="B16" s="14" t="s">
        <v>206</v>
      </c>
      <c r="C16" s="176">
        <v>320603</v>
      </c>
      <c r="D16" s="327">
        <v>320603</v>
      </c>
      <c r="E16" s="338">
        <v>320603</v>
      </c>
      <c r="F16" s="105">
        <v>25015.269</v>
      </c>
      <c r="G16" s="76">
        <v>24754.93</v>
      </c>
      <c r="H16" s="76">
        <v>24514.681999999993</v>
      </c>
      <c r="I16" s="76">
        <v>24583.348000000013</v>
      </c>
      <c r="J16" s="76">
        <v>24600.327999999994</v>
      </c>
      <c r="K16" s="76">
        <v>24529.247999999992</v>
      </c>
      <c r="L16" s="76">
        <v>24606.464999999997</v>
      </c>
      <c r="M16" s="76">
        <v>24543.936000000016</v>
      </c>
      <c r="N16" s="76">
        <v>24484.263000000006</v>
      </c>
      <c r="O16" s="76">
        <v>24236.921000000002</v>
      </c>
      <c r="P16" s="76">
        <v>29173.440000000002</v>
      </c>
      <c r="Q16" s="77">
        <v>23929.431999999972</v>
      </c>
      <c r="R16" s="273">
        <v>298972.26199999999</v>
      </c>
      <c r="S16" s="352">
        <v>93.253108049519184</v>
      </c>
      <c r="T16"/>
      <c r="U16" s="53"/>
      <c r="V16"/>
      <c r="W16"/>
    </row>
    <row r="17" spans="1:24" s="17" customFormat="1">
      <c r="A17" s="369" t="s">
        <v>163</v>
      </c>
      <c r="B17" s="15" t="s">
        <v>207</v>
      </c>
      <c r="C17" s="177">
        <v>9171.5</v>
      </c>
      <c r="D17" s="328">
        <v>9171.5</v>
      </c>
      <c r="E17" s="339">
        <v>9171.5</v>
      </c>
      <c r="F17" s="105">
        <v>764.93200000000002</v>
      </c>
      <c r="G17" s="78">
        <v>776.84299999999985</v>
      </c>
      <c r="H17" s="78">
        <v>777.31500000000028</v>
      </c>
      <c r="I17" s="78">
        <v>765.48999999999978</v>
      </c>
      <c r="J17" s="78">
        <v>771.28800000000001</v>
      </c>
      <c r="K17" s="78">
        <v>761.23500000000013</v>
      </c>
      <c r="L17" s="78">
        <v>756.40099999999984</v>
      </c>
      <c r="M17" s="78">
        <v>763.23800000000028</v>
      </c>
      <c r="N17" s="78">
        <v>759.17399999999998</v>
      </c>
      <c r="O17" s="78">
        <v>759.05399999999918</v>
      </c>
      <c r="P17" s="78">
        <v>837.01800000000185</v>
      </c>
      <c r="Q17" s="79">
        <v>795.46299999999974</v>
      </c>
      <c r="R17" s="274">
        <v>9287.4510000000009</v>
      </c>
      <c r="S17" s="353">
        <v>101.26425339366516</v>
      </c>
      <c r="T17"/>
      <c r="U17" s="53"/>
      <c r="V17"/>
      <c r="W17"/>
    </row>
    <row r="18" spans="1:24">
      <c r="A18" s="370" t="s">
        <v>214</v>
      </c>
      <c r="B18" s="16" t="s">
        <v>199</v>
      </c>
      <c r="C18" s="178">
        <v>1441126.3999999999</v>
      </c>
      <c r="D18" s="329">
        <v>1441126.3999999999</v>
      </c>
      <c r="E18" s="340">
        <v>1625662.6</v>
      </c>
      <c r="F18" s="415">
        <v>125857.34899999999</v>
      </c>
      <c r="G18" s="80">
        <v>116805.02500000002</v>
      </c>
      <c r="H18" s="80">
        <v>123157.16499999998</v>
      </c>
      <c r="I18" s="80">
        <v>126663.11599999998</v>
      </c>
      <c r="J18" s="80">
        <v>128881.5230000001</v>
      </c>
      <c r="K18" s="80">
        <v>127890.76599999995</v>
      </c>
      <c r="L18" s="80">
        <v>129033.26100000006</v>
      </c>
      <c r="M18" s="80">
        <v>130456.80799999996</v>
      </c>
      <c r="N18" s="80">
        <v>128924.54399999999</v>
      </c>
      <c r="O18" s="80">
        <v>124318.40700000012</v>
      </c>
      <c r="P18" s="80">
        <v>134966.86800000002</v>
      </c>
      <c r="Q18" s="81">
        <v>229032.55599999963</v>
      </c>
      <c r="R18" s="275">
        <v>1625987.3879999998</v>
      </c>
      <c r="S18" s="354">
        <v>100.01997880741058</v>
      </c>
      <c r="U18" s="53"/>
    </row>
    <row r="19" spans="1:24" s="17" customFormat="1" ht="12.75" customHeight="1">
      <c r="A19" s="368" t="s">
        <v>190</v>
      </c>
      <c r="B19" s="14" t="s">
        <v>200</v>
      </c>
      <c r="C19" s="176">
        <v>1039759.9</v>
      </c>
      <c r="D19" s="327">
        <v>1039759.9</v>
      </c>
      <c r="E19" s="338">
        <v>1196212.7</v>
      </c>
      <c r="F19" s="105">
        <v>94346.337</v>
      </c>
      <c r="G19" s="76">
        <v>79356.143000000011</v>
      </c>
      <c r="H19" s="76">
        <v>89307.872999999992</v>
      </c>
      <c r="I19" s="76">
        <v>89751.498000000021</v>
      </c>
      <c r="J19" s="76">
        <v>94654.548999999999</v>
      </c>
      <c r="K19" s="76">
        <v>90483.744999999995</v>
      </c>
      <c r="L19" s="76">
        <v>93936.467999999993</v>
      </c>
      <c r="M19" s="76">
        <v>96389.295999999973</v>
      </c>
      <c r="N19" s="76">
        <v>92925.150000000023</v>
      </c>
      <c r="O19" s="76">
        <v>89171.677000000025</v>
      </c>
      <c r="P19" s="76">
        <v>96711.792000000016</v>
      </c>
      <c r="Q19" s="77">
        <v>189155.03699999989</v>
      </c>
      <c r="R19" s="273">
        <v>1196189.5649999999</v>
      </c>
      <c r="S19" s="352">
        <v>99.998065979403165</v>
      </c>
      <c r="T19"/>
      <c r="U19" s="53"/>
      <c r="V19"/>
      <c r="W19" s="257"/>
      <c r="X19" s="266"/>
    </row>
    <row r="20" spans="1:24" s="17" customFormat="1">
      <c r="A20" s="368" t="s">
        <v>78</v>
      </c>
      <c r="B20" s="14" t="s">
        <v>52</v>
      </c>
      <c r="C20" s="176">
        <v>313000</v>
      </c>
      <c r="D20" s="327">
        <v>313000</v>
      </c>
      <c r="E20" s="338">
        <v>340483.4</v>
      </c>
      <c r="F20" s="105">
        <v>25345.100999999999</v>
      </c>
      <c r="G20" s="76">
        <v>30250.896000000004</v>
      </c>
      <c r="H20" s="76">
        <v>26638.798999999999</v>
      </c>
      <c r="I20" s="76">
        <v>29061.668999999994</v>
      </c>
      <c r="J20" s="76">
        <v>26874.190000000002</v>
      </c>
      <c r="K20" s="76">
        <v>29585.136999999988</v>
      </c>
      <c r="L20" s="76">
        <v>27335.689000000013</v>
      </c>
      <c r="M20" s="76">
        <v>27101.572000000015</v>
      </c>
      <c r="N20" s="76">
        <v>28914.025999999983</v>
      </c>
      <c r="O20" s="76">
        <v>26729.109000000026</v>
      </c>
      <c r="P20" s="76">
        <v>29999.884999999951</v>
      </c>
      <c r="Q20" s="77">
        <v>31354.671000000031</v>
      </c>
      <c r="R20" s="273">
        <v>339190.74400000001</v>
      </c>
      <c r="S20" s="352">
        <v>99.620346836292157</v>
      </c>
      <c r="T20"/>
      <c r="U20" s="53"/>
      <c r="V20"/>
      <c r="W20"/>
    </row>
    <row r="21" spans="1:24" s="17" customFormat="1">
      <c r="A21" s="368" t="s">
        <v>79</v>
      </c>
      <c r="B21" s="14" t="s">
        <v>53</v>
      </c>
      <c r="C21" s="176">
        <v>60000</v>
      </c>
      <c r="D21" s="327">
        <v>60000</v>
      </c>
      <c r="E21" s="338">
        <v>64400</v>
      </c>
      <c r="F21" s="105">
        <v>4519.4269999999997</v>
      </c>
      <c r="G21" s="76">
        <v>5230.9230000000007</v>
      </c>
      <c r="H21" s="76">
        <v>4801.4660000000003</v>
      </c>
      <c r="I21" s="76">
        <v>5547.5549999999985</v>
      </c>
      <c r="J21" s="76">
        <v>5038.1100000000006</v>
      </c>
      <c r="K21" s="76">
        <v>5627.4680000000008</v>
      </c>
      <c r="L21" s="76">
        <v>5550.2860000000001</v>
      </c>
      <c r="M21" s="76">
        <v>5090.9910000000018</v>
      </c>
      <c r="N21" s="76">
        <v>5485.6310000000012</v>
      </c>
      <c r="O21" s="76">
        <v>5456.8419999999969</v>
      </c>
      <c r="P21" s="76">
        <v>5841.6310000000012</v>
      </c>
      <c r="Q21" s="77">
        <v>6166.5819999999949</v>
      </c>
      <c r="R21" s="273">
        <v>64356.911999999997</v>
      </c>
      <c r="S21" s="352">
        <v>99.933093167701855</v>
      </c>
      <c r="T21"/>
      <c r="U21" s="53"/>
      <c r="V21"/>
      <c r="W21"/>
    </row>
    <row r="22" spans="1:24" s="70" customFormat="1">
      <c r="A22" s="368" t="s">
        <v>179</v>
      </c>
      <c r="B22" s="14" t="s">
        <v>201</v>
      </c>
      <c r="C22" s="176">
        <v>24566.5</v>
      </c>
      <c r="D22" s="327">
        <v>24566.5</v>
      </c>
      <c r="E22" s="338">
        <v>24566.5</v>
      </c>
      <c r="F22" s="105">
        <v>1646.4839999999999</v>
      </c>
      <c r="G22" s="76">
        <v>1967.0630000000006</v>
      </c>
      <c r="H22" s="76">
        <v>2409.0269999999991</v>
      </c>
      <c r="I22" s="76">
        <v>2302.3940000000011</v>
      </c>
      <c r="J22" s="76">
        <v>2314.6739999999991</v>
      </c>
      <c r="K22" s="76">
        <v>2194.4160000000011</v>
      </c>
      <c r="L22" s="76">
        <v>2210.8179999999993</v>
      </c>
      <c r="M22" s="76">
        <v>1874.9490000000005</v>
      </c>
      <c r="N22" s="76">
        <v>1599.7369999999974</v>
      </c>
      <c r="O22" s="76">
        <v>2960.7790000000059</v>
      </c>
      <c r="P22" s="76">
        <v>2413.559999999994</v>
      </c>
      <c r="Q22" s="77">
        <v>2356.2660000000033</v>
      </c>
      <c r="R22" s="273">
        <v>26250.167000000001</v>
      </c>
      <c r="S22" s="352">
        <v>106.8535078256976</v>
      </c>
      <c r="T22" s="196"/>
      <c r="U22" s="184"/>
      <c r="V22" s="196"/>
      <c r="W22" s="196"/>
    </row>
    <row r="23" spans="1:24" s="70" customFormat="1">
      <c r="A23" s="368" t="s">
        <v>152</v>
      </c>
      <c r="B23" s="15" t="s">
        <v>202</v>
      </c>
      <c r="C23" s="177">
        <v>3800</v>
      </c>
      <c r="D23" s="328">
        <v>3800</v>
      </c>
      <c r="E23" s="339">
        <v>0</v>
      </c>
      <c r="F23" s="106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9">
        <v>0</v>
      </c>
      <c r="R23" s="274">
        <v>0</v>
      </c>
      <c r="S23" s="353" t="s">
        <v>189</v>
      </c>
      <c r="T23" s="196"/>
      <c r="U23" s="184"/>
      <c r="V23" s="196"/>
      <c r="W23" s="196"/>
    </row>
    <row r="24" spans="1:24">
      <c r="A24" s="393" t="s">
        <v>69</v>
      </c>
      <c r="B24" s="16" t="s">
        <v>2</v>
      </c>
      <c r="C24" s="178">
        <v>19615.2</v>
      </c>
      <c r="D24" s="329">
        <v>19615.2</v>
      </c>
      <c r="E24" s="340">
        <v>19615.2</v>
      </c>
      <c r="F24" s="107">
        <v>888.8</v>
      </c>
      <c r="G24" s="80">
        <v>1972.53</v>
      </c>
      <c r="H24" s="80">
        <v>1221.7250000000004</v>
      </c>
      <c r="I24" s="80">
        <v>1259.3869999999997</v>
      </c>
      <c r="J24" s="80">
        <v>2109.8489999999993</v>
      </c>
      <c r="K24" s="80">
        <v>1791.2520000000022</v>
      </c>
      <c r="L24" s="80">
        <v>1414.7369999999974</v>
      </c>
      <c r="M24" s="80">
        <v>1811.6389999999992</v>
      </c>
      <c r="N24" s="80">
        <v>1158.4890000000014</v>
      </c>
      <c r="O24" s="80">
        <v>1370.2710000000006</v>
      </c>
      <c r="P24" s="80">
        <v>2060.7170000000006</v>
      </c>
      <c r="Q24" s="81">
        <v>1783.482</v>
      </c>
      <c r="R24" s="275">
        <v>18842.878000000001</v>
      </c>
      <c r="S24" s="354">
        <v>96.062635099310739</v>
      </c>
      <c r="U24" s="53"/>
    </row>
    <row r="25" spans="1:24" s="17" customFormat="1">
      <c r="A25" s="368" t="s">
        <v>74</v>
      </c>
      <c r="B25" s="14" t="s">
        <v>137</v>
      </c>
      <c r="C25" s="176">
        <v>6274</v>
      </c>
      <c r="D25" s="327">
        <v>6274</v>
      </c>
      <c r="E25" s="338">
        <v>6274</v>
      </c>
      <c r="F25" s="105">
        <v>502.214</v>
      </c>
      <c r="G25" s="76">
        <v>333.95499999999998</v>
      </c>
      <c r="H25" s="76">
        <v>447.91700000000003</v>
      </c>
      <c r="I25" s="76">
        <v>436.70100000000002</v>
      </c>
      <c r="J25" s="76">
        <v>424.96800000000007</v>
      </c>
      <c r="K25" s="76">
        <v>348.71000000000004</v>
      </c>
      <c r="L25" s="76">
        <v>377.62299999999959</v>
      </c>
      <c r="M25" s="76">
        <v>393.21100000000024</v>
      </c>
      <c r="N25" s="76">
        <v>368.71399999999994</v>
      </c>
      <c r="O25" s="76">
        <v>495.50600000000031</v>
      </c>
      <c r="P25" s="76">
        <v>341.46699999999964</v>
      </c>
      <c r="Q25" s="77">
        <v>209.38000000000011</v>
      </c>
      <c r="R25" s="273">
        <v>4680.366</v>
      </c>
      <c r="S25" s="352">
        <v>74.599394325788964</v>
      </c>
      <c r="T25"/>
      <c r="U25" s="53"/>
      <c r="V25"/>
      <c r="W25"/>
    </row>
    <row r="26" spans="1:24" s="17" customFormat="1">
      <c r="A26" s="369" t="s">
        <v>75</v>
      </c>
      <c r="B26" s="15" t="s">
        <v>24</v>
      </c>
      <c r="C26" s="177">
        <v>13341.2</v>
      </c>
      <c r="D26" s="328">
        <v>13341.2</v>
      </c>
      <c r="E26" s="339">
        <v>13341.2</v>
      </c>
      <c r="F26" s="106">
        <v>386.58600000000001</v>
      </c>
      <c r="G26" s="78">
        <v>1638.5749999999998</v>
      </c>
      <c r="H26" s="78">
        <v>773.80800000000022</v>
      </c>
      <c r="I26" s="78">
        <v>822.68600000000015</v>
      </c>
      <c r="J26" s="78">
        <v>1684.8809999999989</v>
      </c>
      <c r="K26" s="78">
        <v>1442.5420000000013</v>
      </c>
      <c r="L26" s="78">
        <v>1037.1139999999996</v>
      </c>
      <c r="M26" s="78">
        <v>1418.427999999999</v>
      </c>
      <c r="N26" s="78">
        <v>789.77500000000146</v>
      </c>
      <c r="O26" s="78">
        <v>874.76499999999942</v>
      </c>
      <c r="P26" s="78">
        <v>1719.2500000000018</v>
      </c>
      <c r="Q26" s="79">
        <v>1574.101999999999</v>
      </c>
      <c r="R26" s="274">
        <v>14162.512000000001</v>
      </c>
      <c r="S26" s="353">
        <v>106.15620783737594</v>
      </c>
      <c r="T26"/>
      <c r="U26" s="53"/>
      <c r="V26"/>
      <c r="W26"/>
    </row>
    <row r="27" spans="1:24">
      <c r="A27" s="370" t="s">
        <v>164</v>
      </c>
      <c r="B27" s="16" t="s">
        <v>146</v>
      </c>
      <c r="C27" s="178">
        <v>13</v>
      </c>
      <c r="D27" s="329">
        <v>13</v>
      </c>
      <c r="E27" s="340">
        <v>13</v>
      </c>
      <c r="F27" s="107">
        <v>0</v>
      </c>
      <c r="G27" s="80">
        <v>1.4E-2</v>
      </c>
      <c r="H27" s="80">
        <v>5.1000000000000004E-2</v>
      </c>
      <c r="I27" s="80">
        <v>1.391</v>
      </c>
      <c r="J27" s="80">
        <v>0</v>
      </c>
      <c r="K27" s="80">
        <v>2.5060000000000002</v>
      </c>
      <c r="L27" s="80">
        <v>1.3569999999999998</v>
      </c>
      <c r="M27" s="80">
        <v>4.9999999999999822E-2</v>
      </c>
      <c r="N27" s="80">
        <v>2.6650000000000009</v>
      </c>
      <c r="O27" s="80">
        <v>0.86399999999999899</v>
      </c>
      <c r="P27" s="80">
        <v>3.8000000000000256E-2</v>
      </c>
      <c r="Q27" s="81">
        <v>2.0139999999999993</v>
      </c>
      <c r="R27" s="275">
        <v>10.95</v>
      </c>
      <c r="S27" s="354">
        <v>84.230769230769226</v>
      </c>
      <c r="U27" s="53"/>
    </row>
    <row r="28" spans="1:24" s="17" customFormat="1">
      <c r="A28" s="368" t="s">
        <v>74</v>
      </c>
      <c r="B28" s="14" t="s">
        <v>137</v>
      </c>
      <c r="C28" s="176">
        <v>1</v>
      </c>
      <c r="D28" s="327">
        <v>1</v>
      </c>
      <c r="E28" s="338">
        <v>1</v>
      </c>
      <c r="F28" s="105">
        <v>0</v>
      </c>
      <c r="G28" s="76">
        <v>0</v>
      </c>
      <c r="H28" s="76">
        <v>0</v>
      </c>
      <c r="I28" s="76">
        <v>0</v>
      </c>
      <c r="J28" s="76">
        <v>0</v>
      </c>
      <c r="K28" s="76">
        <v>2.1640000000000001</v>
      </c>
      <c r="L28" s="76">
        <v>0</v>
      </c>
      <c r="M28" s="76">
        <v>0</v>
      </c>
      <c r="N28" s="76">
        <v>0</v>
      </c>
      <c r="O28" s="76">
        <v>0.19099999999999984</v>
      </c>
      <c r="P28" s="76">
        <v>0</v>
      </c>
      <c r="Q28" s="77">
        <v>0.19099999999999984</v>
      </c>
      <c r="R28" s="273">
        <v>2.5459999999999998</v>
      </c>
      <c r="S28" s="352">
        <v>254.6</v>
      </c>
      <c r="T28"/>
      <c r="U28" s="53"/>
      <c r="V28"/>
      <c r="W28"/>
    </row>
    <row r="29" spans="1:24" s="17" customFormat="1">
      <c r="A29" s="369" t="s">
        <v>75</v>
      </c>
      <c r="B29" s="15" t="s">
        <v>24</v>
      </c>
      <c r="C29" s="177">
        <v>12</v>
      </c>
      <c r="D29" s="328">
        <v>12</v>
      </c>
      <c r="E29" s="339">
        <v>12</v>
      </c>
      <c r="F29" s="106">
        <v>0</v>
      </c>
      <c r="G29" s="78">
        <v>1.4E-2</v>
      </c>
      <c r="H29" s="78">
        <v>5.1000000000000004E-2</v>
      </c>
      <c r="I29" s="78">
        <v>1.391</v>
      </c>
      <c r="J29" s="78">
        <v>0</v>
      </c>
      <c r="K29" s="78">
        <v>0.34200000000000008</v>
      </c>
      <c r="L29" s="78">
        <v>1.3569999999999998</v>
      </c>
      <c r="M29" s="78">
        <v>5.0000000000000266E-2</v>
      </c>
      <c r="N29" s="78">
        <v>2.665</v>
      </c>
      <c r="O29" s="78">
        <v>0.67300000000000004</v>
      </c>
      <c r="P29" s="78">
        <v>3.8000000000000256E-2</v>
      </c>
      <c r="Q29" s="79">
        <v>1.8229999999999995</v>
      </c>
      <c r="R29" s="274">
        <v>8.4039999999999999</v>
      </c>
      <c r="S29" s="353">
        <v>70.033333333333331</v>
      </c>
      <c r="T29"/>
      <c r="U29" s="53"/>
      <c r="V29"/>
      <c r="W29"/>
    </row>
    <row r="30" spans="1:24">
      <c r="A30" s="370" t="s">
        <v>193</v>
      </c>
      <c r="B30" s="16" t="s">
        <v>186</v>
      </c>
      <c r="C30" s="178">
        <v>0</v>
      </c>
      <c r="D30" s="329">
        <v>12771.672</v>
      </c>
      <c r="E30" s="340">
        <v>12771.672</v>
      </c>
      <c r="F30" s="107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1">
        <v>12771.672</v>
      </c>
      <c r="R30" s="275">
        <v>12771.672</v>
      </c>
      <c r="S30" s="354">
        <v>100</v>
      </c>
      <c r="U30" s="53"/>
    </row>
    <row r="31" spans="1:24" s="17" customFormat="1">
      <c r="A31" s="368" t="s">
        <v>74</v>
      </c>
      <c r="B31" s="14" t="s">
        <v>137</v>
      </c>
      <c r="C31" s="176">
        <v>0</v>
      </c>
      <c r="D31" s="327">
        <v>12771.672</v>
      </c>
      <c r="E31" s="338">
        <v>12771.672</v>
      </c>
      <c r="F31" s="105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7">
        <v>12771.672</v>
      </c>
      <c r="R31" s="273">
        <v>12771.672</v>
      </c>
      <c r="S31" s="352">
        <v>100</v>
      </c>
      <c r="T31"/>
      <c r="U31" s="53"/>
      <c r="V31"/>
      <c r="W31"/>
    </row>
    <row r="32" spans="1:24" s="17" customFormat="1">
      <c r="A32" s="369" t="s">
        <v>75</v>
      </c>
      <c r="B32" s="15" t="s">
        <v>24</v>
      </c>
      <c r="C32" s="177">
        <v>0</v>
      </c>
      <c r="D32" s="328">
        <v>0</v>
      </c>
      <c r="E32" s="339">
        <v>0</v>
      </c>
      <c r="F32" s="106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9">
        <v>0</v>
      </c>
      <c r="R32" s="274">
        <v>0</v>
      </c>
      <c r="S32" s="353" t="s">
        <v>189</v>
      </c>
      <c r="T32"/>
      <c r="U32" s="53"/>
      <c r="V32"/>
      <c r="W32"/>
    </row>
    <row r="33" spans="1:27">
      <c r="A33" s="370" t="s">
        <v>165</v>
      </c>
      <c r="B33" s="16" t="s">
        <v>203</v>
      </c>
      <c r="C33" s="178">
        <v>19176.599999999999</v>
      </c>
      <c r="D33" s="329">
        <v>19176.599999999999</v>
      </c>
      <c r="E33" s="340">
        <v>25242.972000000002</v>
      </c>
      <c r="F33" s="107">
        <v>1308.327</v>
      </c>
      <c r="G33" s="80">
        <v>1393.4550000000002</v>
      </c>
      <c r="H33" s="80">
        <v>1792.1009999999997</v>
      </c>
      <c r="I33" s="80">
        <v>1595.2830000000004</v>
      </c>
      <c r="J33" s="80">
        <v>2223.5089999999991</v>
      </c>
      <c r="K33" s="80">
        <v>2470.0760000000009</v>
      </c>
      <c r="L33" s="80">
        <v>1570.9959999999992</v>
      </c>
      <c r="M33" s="80">
        <v>1389.7129999999997</v>
      </c>
      <c r="N33" s="80">
        <v>1593.7260000000006</v>
      </c>
      <c r="O33" s="80">
        <v>6357.6800000000021</v>
      </c>
      <c r="P33" s="80">
        <v>451.22399999999834</v>
      </c>
      <c r="Q33" s="81">
        <v>1064.6970000000001</v>
      </c>
      <c r="R33" s="275">
        <v>23210.787</v>
      </c>
      <c r="S33" s="354">
        <v>91.949501825696274</v>
      </c>
      <c r="U33" s="53"/>
    </row>
    <row r="34" spans="1:27" s="17" customFormat="1">
      <c r="A34" s="368" t="s">
        <v>74</v>
      </c>
      <c r="B34" s="14" t="s">
        <v>137</v>
      </c>
      <c r="C34" s="176">
        <v>11012.4</v>
      </c>
      <c r="D34" s="327">
        <v>11012.4</v>
      </c>
      <c r="E34" s="338">
        <v>16702.824000000001</v>
      </c>
      <c r="F34" s="105">
        <v>681.65700000000004</v>
      </c>
      <c r="G34" s="76">
        <v>821.62099999999998</v>
      </c>
      <c r="H34" s="76">
        <v>1047.1449999999998</v>
      </c>
      <c r="I34" s="76">
        <v>899.15800000000036</v>
      </c>
      <c r="J34" s="76">
        <v>1757.0509999999995</v>
      </c>
      <c r="K34" s="76">
        <v>1512.1540000000005</v>
      </c>
      <c r="L34" s="76">
        <v>914.85400000000027</v>
      </c>
      <c r="M34" s="76">
        <v>906.76400000000012</v>
      </c>
      <c r="N34" s="76">
        <v>1157.6759999999995</v>
      </c>
      <c r="O34" s="76">
        <v>5867.3070000000007</v>
      </c>
      <c r="P34" s="76">
        <v>0</v>
      </c>
      <c r="Q34" s="77">
        <v>489.84099999999853</v>
      </c>
      <c r="R34" s="273">
        <v>16055.227999999999</v>
      </c>
      <c r="S34" s="352">
        <v>96.122835276238305</v>
      </c>
      <c r="T34"/>
      <c r="U34" s="53"/>
      <c r="V34"/>
      <c r="W34"/>
    </row>
    <row r="35" spans="1:27" s="17" customFormat="1">
      <c r="A35" s="369" t="s">
        <v>75</v>
      </c>
      <c r="B35" s="15" t="s">
        <v>24</v>
      </c>
      <c r="C35" s="177">
        <v>8164.2</v>
      </c>
      <c r="D35" s="328">
        <v>8164.2</v>
      </c>
      <c r="E35" s="339">
        <v>8540.1479999999992</v>
      </c>
      <c r="F35" s="106">
        <v>626.66999999999996</v>
      </c>
      <c r="G35" s="78">
        <v>571.83399999999995</v>
      </c>
      <c r="H35" s="78">
        <v>744.95600000000013</v>
      </c>
      <c r="I35" s="78">
        <v>696.125</v>
      </c>
      <c r="J35" s="78">
        <v>466.45800000000008</v>
      </c>
      <c r="K35" s="78">
        <v>957.92200000000003</v>
      </c>
      <c r="L35" s="78">
        <v>656.14199999999983</v>
      </c>
      <c r="M35" s="78">
        <v>482.94899999999961</v>
      </c>
      <c r="N35" s="78">
        <v>436.05000000000018</v>
      </c>
      <c r="O35" s="78">
        <v>490.3730000000005</v>
      </c>
      <c r="P35" s="78">
        <v>451.22400000000016</v>
      </c>
      <c r="Q35" s="79">
        <v>574.85599999999977</v>
      </c>
      <c r="R35" s="274">
        <v>7155.5590000000002</v>
      </c>
      <c r="S35" s="353">
        <v>83.787295021116734</v>
      </c>
      <c r="T35"/>
      <c r="U35" s="53"/>
      <c r="V35"/>
      <c r="W35"/>
    </row>
    <row r="36" spans="1:27">
      <c r="A36" s="371" t="s">
        <v>166</v>
      </c>
      <c r="B36" s="38" t="s">
        <v>30</v>
      </c>
      <c r="C36" s="183">
        <v>5177941.1999999993</v>
      </c>
      <c r="D36" s="330">
        <v>5266212.8719999995</v>
      </c>
      <c r="E36" s="341">
        <v>5456815.4440000001</v>
      </c>
      <c r="F36" s="108">
        <v>441757.62599999993</v>
      </c>
      <c r="G36" s="109">
        <v>430161.23300000024</v>
      </c>
      <c r="H36" s="109">
        <v>437876.0819999997</v>
      </c>
      <c r="I36" s="109">
        <v>438951.4430000002</v>
      </c>
      <c r="J36" s="109">
        <v>445735.57700000005</v>
      </c>
      <c r="K36" s="109">
        <v>440280.04300000053</v>
      </c>
      <c r="L36" s="109">
        <v>440996.1799999997</v>
      </c>
      <c r="M36" s="109">
        <v>443752.41100000031</v>
      </c>
      <c r="N36" s="109">
        <v>441990.10399999935</v>
      </c>
      <c r="O36" s="109">
        <v>444048.81199999992</v>
      </c>
      <c r="P36" s="109">
        <v>505011.19600000046</v>
      </c>
      <c r="Q36" s="110">
        <v>557857.24199999869</v>
      </c>
      <c r="R36" s="276">
        <v>5468417.9489999991</v>
      </c>
      <c r="S36" s="355">
        <v>100.21262410501268</v>
      </c>
      <c r="U36" s="53"/>
      <c r="V36" s="257"/>
    </row>
    <row r="37" spans="1:27" s="17" customFormat="1">
      <c r="A37" s="372" t="s">
        <v>74</v>
      </c>
      <c r="B37" s="36" t="s">
        <v>137</v>
      </c>
      <c r="C37" s="176">
        <v>3118819.4</v>
      </c>
      <c r="D37" s="327">
        <v>3181591.0719999997</v>
      </c>
      <c r="E37" s="338">
        <v>3187281.4959999998</v>
      </c>
      <c r="F37" s="105">
        <v>263735.66099999996</v>
      </c>
      <c r="G37" s="76">
        <v>262838.61100000015</v>
      </c>
      <c r="H37" s="76">
        <v>262755.96799999988</v>
      </c>
      <c r="I37" s="76">
        <v>261055.52399999998</v>
      </c>
      <c r="J37" s="76">
        <v>262923.57899999991</v>
      </c>
      <c r="K37" s="76">
        <v>260126.15900000045</v>
      </c>
      <c r="L37" s="76">
        <v>259489.68199999956</v>
      </c>
      <c r="M37" s="76">
        <v>260105.21500000032</v>
      </c>
      <c r="N37" s="76">
        <v>261004.21499999939</v>
      </c>
      <c r="O37" s="76">
        <v>265842.20600000024</v>
      </c>
      <c r="P37" s="76">
        <v>310619.6650000005</v>
      </c>
      <c r="Q37" s="77">
        <v>275150.39099999936</v>
      </c>
      <c r="R37" s="273">
        <v>3205646.8759999997</v>
      </c>
      <c r="S37" s="352">
        <v>100.57620828354973</v>
      </c>
      <c r="T37"/>
      <c r="U37" s="53"/>
      <c r="V37"/>
      <c r="W37"/>
      <c r="Z37" s="264"/>
      <c r="AA37" s="265"/>
    </row>
    <row r="38" spans="1:27" s="17" customFormat="1">
      <c r="A38" s="373" t="s">
        <v>75</v>
      </c>
      <c r="B38" s="37" t="s">
        <v>138</v>
      </c>
      <c r="C38" s="177">
        <v>2059121.7999999998</v>
      </c>
      <c r="D38" s="328">
        <v>2084621.7999999998</v>
      </c>
      <c r="E38" s="339">
        <v>2269533.9480000003</v>
      </c>
      <c r="F38" s="106">
        <v>178021.965</v>
      </c>
      <c r="G38" s="78">
        <v>167322.62200000006</v>
      </c>
      <c r="H38" s="78">
        <v>175120.11399999988</v>
      </c>
      <c r="I38" s="78">
        <v>177895.91900000005</v>
      </c>
      <c r="J38" s="78">
        <v>182811.99800000002</v>
      </c>
      <c r="K38" s="78">
        <v>180153.88400000008</v>
      </c>
      <c r="L38" s="78">
        <v>181506.49800000014</v>
      </c>
      <c r="M38" s="78">
        <v>183647.196</v>
      </c>
      <c r="N38" s="78">
        <v>180985.88899999997</v>
      </c>
      <c r="O38" s="78">
        <v>178206.60599999991</v>
      </c>
      <c r="P38" s="78">
        <v>194391.53100000019</v>
      </c>
      <c r="Q38" s="79">
        <v>282706.85099999956</v>
      </c>
      <c r="R38" s="274">
        <v>2262771.0729999999</v>
      </c>
      <c r="S38" s="353">
        <v>99.702014812073642</v>
      </c>
      <c r="T38"/>
      <c r="U38" s="53"/>
      <c r="V38"/>
      <c r="W38"/>
      <c r="Z38" s="188"/>
      <c r="AA38" s="265"/>
    </row>
    <row r="39" spans="1:27" s="17" customFormat="1">
      <c r="A39" s="370" t="s">
        <v>182</v>
      </c>
      <c r="B39" s="16" t="s">
        <v>216</v>
      </c>
      <c r="C39" s="178">
        <v>0</v>
      </c>
      <c r="D39" s="329">
        <v>0</v>
      </c>
      <c r="E39" s="340">
        <v>0</v>
      </c>
      <c r="F39" s="107">
        <v>-42.528999999999996</v>
      </c>
      <c r="G39" s="80">
        <v>309.54599999999999</v>
      </c>
      <c r="H39" s="80">
        <v>-130.57</v>
      </c>
      <c r="I39" s="80">
        <v>248.32499999999999</v>
      </c>
      <c r="J39" s="80">
        <v>1013.0170000000001</v>
      </c>
      <c r="K39" s="80">
        <v>-1099.1320000000001</v>
      </c>
      <c r="L39" s="80">
        <v>147.87800000000004</v>
      </c>
      <c r="M39" s="80">
        <v>675.02599999999995</v>
      </c>
      <c r="N39" s="80">
        <v>-611.62999999999988</v>
      </c>
      <c r="O39" s="80">
        <v>460.39400000000001</v>
      </c>
      <c r="P39" s="80">
        <v>304.96799999999985</v>
      </c>
      <c r="Q39" s="81">
        <v>-3514.2439999999997</v>
      </c>
      <c r="R39" s="275">
        <v>-2238.951</v>
      </c>
      <c r="S39" s="354" t="s">
        <v>189</v>
      </c>
      <c r="T39"/>
      <c r="U39" s="53"/>
      <c r="V39"/>
      <c r="W39"/>
    </row>
    <row r="40" spans="1:27">
      <c r="A40" s="368" t="s">
        <v>74</v>
      </c>
      <c r="B40" s="14" t="s">
        <v>137</v>
      </c>
      <c r="C40" s="176">
        <v>0</v>
      </c>
      <c r="D40" s="327">
        <v>0</v>
      </c>
      <c r="E40" s="338">
        <v>0</v>
      </c>
      <c r="F40" s="476">
        <v>58.183000000000007</v>
      </c>
      <c r="G40" s="76">
        <v>172.98899999999998</v>
      </c>
      <c r="H40" s="76">
        <v>-41.540999999999968</v>
      </c>
      <c r="I40" s="76">
        <v>169.16900000000001</v>
      </c>
      <c r="J40" s="76">
        <v>893.37100000000009</v>
      </c>
      <c r="K40" s="76">
        <v>-1216.808</v>
      </c>
      <c r="L40" s="76">
        <v>147.48299999999992</v>
      </c>
      <c r="M40" s="76">
        <v>684.3</v>
      </c>
      <c r="N40" s="76">
        <v>-724.84899999999993</v>
      </c>
      <c r="O40" s="76">
        <v>543.02199999999993</v>
      </c>
      <c r="P40" s="76">
        <v>161.16599999999994</v>
      </c>
      <c r="Q40" s="77">
        <v>-619.62399999999991</v>
      </c>
      <c r="R40" s="273">
        <v>226.86099999999999</v>
      </c>
      <c r="S40" s="352" t="s">
        <v>189</v>
      </c>
      <c r="U40" s="53"/>
    </row>
    <row r="41" spans="1:27" s="17" customFormat="1">
      <c r="A41" s="369" t="s">
        <v>75</v>
      </c>
      <c r="B41" s="15" t="s">
        <v>197</v>
      </c>
      <c r="C41" s="177">
        <v>0</v>
      </c>
      <c r="D41" s="328">
        <v>0</v>
      </c>
      <c r="E41" s="339">
        <v>0</v>
      </c>
      <c r="F41" s="107">
        <v>-100.712</v>
      </c>
      <c r="G41" s="78">
        <v>136.55700000000002</v>
      </c>
      <c r="H41" s="78">
        <v>-89.029000000000011</v>
      </c>
      <c r="I41" s="78">
        <v>79.155999999999992</v>
      </c>
      <c r="J41" s="78">
        <v>119.646</v>
      </c>
      <c r="K41" s="78">
        <v>117.67599999999999</v>
      </c>
      <c r="L41" s="78">
        <v>0.39500000000003865</v>
      </c>
      <c r="M41" s="78">
        <v>-9.2740000000000293</v>
      </c>
      <c r="N41" s="78">
        <v>113.21900000000002</v>
      </c>
      <c r="O41" s="78">
        <v>-82.627999999999986</v>
      </c>
      <c r="P41" s="78">
        <v>143.80199999999996</v>
      </c>
      <c r="Q41" s="79">
        <v>-2894.62</v>
      </c>
      <c r="R41" s="274">
        <v>-2465.8119999999999</v>
      </c>
      <c r="S41" s="353" t="s">
        <v>189</v>
      </c>
      <c r="T41"/>
      <c r="U41" s="53"/>
      <c r="V41"/>
      <c r="W41"/>
    </row>
    <row r="42" spans="1:27" s="17" customFormat="1">
      <c r="A42" s="370" t="s">
        <v>183</v>
      </c>
      <c r="B42" s="16" t="s">
        <v>217</v>
      </c>
      <c r="C42" s="178">
        <v>0</v>
      </c>
      <c r="D42" s="329">
        <v>0</v>
      </c>
      <c r="E42" s="340">
        <v>0</v>
      </c>
      <c r="F42" s="107">
        <v>-0.69100000000000006</v>
      </c>
      <c r="G42" s="111">
        <v>-23.806000000000001</v>
      </c>
      <c r="H42" s="111">
        <v>-0.10699999999999932</v>
      </c>
      <c r="I42" s="111">
        <v>-8.2999999999998408E-2</v>
      </c>
      <c r="J42" s="111">
        <v>-9.7000000000001307E-2</v>
      </c>
      <c r="K42" s="111">
        <v>-6.8000000000001393E-2</v>
      </c>
      <c r="L42" s="111">
        <v>-8.5000000000000853E-2</v>
      </c>
      <c r="M42" s="111">
        <v>-0.10899999999999821</v>
      </c>
      <c r="N42" s="111">
        <v>-7.8000000000002956E-2</v>
      </c>
      <c r="O42" s="111">
        <v>92.908999999999992</v>
      </c>
      <c r="P42" s="111">
        <v>37.739000000000004</v>
      </c>
      <c r="Q42" s="112">
        <v>-78.506</v>
      </c>
      <c r="R42" s="277">
        <v>27.017999999999997</v>
      </c>
      <c r="S42" s="356" t="s">
        <v>189</v>
      </c>
      <c r="T42"/>
      <c r="U42" s="53"/>
      <c r="V42"/>
      <c r="W42"/>
    </row>
    <row r="43" spans="1:27">
      <c r="A43" s="368" t="s">
        <v>74</v>
      </c>
      <c r="B43" s="14" t="s">
        <v>137</v>
      </c>
      <c r="C43" s="176">
        <v>0</v>
      </c>
      <c r="D43" s="327">
        <v>0</v>
      </c>
      <c r="E43" s="338">
        <v>0</v>
      </c>
      <c r="F43" s="105">
        <v>-0.69100000000000006</v>
      </c>
      <c r="G43" s="76">
        <v>-23.769000000000002</v>
      </c>
      <c r="H43" s="76">
        <v>-7.6999999999998181E-2</v>
      </c>
      <c r="I43" s="76">
        <v>-0.10999999999999943</v>
      </c>
      <c r="J43" s="76">
        <v>-8.3999999999999631E-2</v>
      </c>
      <c r="K43" s="76">
        <v>-8.5000000000000853E-2</v>
      </c>
      <c r="L43" s="76">
        <v>-8.5000000000000853E-2</v>
      </c>
      <c r="M43" s="76">
        <v>-0.10899999999999821</v>
      </c>
      <c r="N43" s="76">
        <v>-7.8000000000002956E-2</v>
      </c>
      <c r="O43" s="76">
        <v>92.908999999999992</v>
      </c>
      <c r="P43" s="76">
        <v>37.739000000000004</v>
      </c>
      <c r="Q43" s="77">
        <v>-78.532000000000011</v>
      </c>
      <c r="R43" s="273">
        <v>27.027999999999999</v>
      </c>
      <c r="S43" s="357" t="s">
        <v>189</v>
      </c>
      <c r="U43" s="53"/>
    </row>
    <row r="44" spans="1:27" s="17" customFormat="1">
      <c r="A44" s="368" t="s">
        <v>75</v>
      </c>
      <c r="B44" s="14" t="s">
        <v>197</v>
      </c>
      <c r="C44" s="176">
        <v>0</v>
      </c>
      <c r="D44" s="327">
        <v>0</v>
      </c>
      <c r="E44" s="338">
        <v>0</v>
      </c>
      <c r="F44" s="105">
        <v>0</v>
      </c>
      <c r="G44" s="76">
        <v>-3.6999999999999998E-2</v>
      </c>
      <c r="H44" s="76">
        <v>-3.0000000000000006E-2</v>
      </c>
      <c r="I44" s="76">
        <v>2.7000000000000003E-2</v>
      </c>
      <c r="J44" s="76">
        <v>-1.2999999999999998E-2</v>
      </c>
      <c r="K44" s="76">
        <v>1.7000000000000001E-2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7">
        <v>2.5999999999999995E-2</v>
      </c>
      <c r="R44" s="273">
        <v>-0.01</v>
      </c>
      <c r="S44" s="357" t="s">
        <v>189</v>
      </c>
      <c r="T44"/>
      <c r="U44" s="53"/>
      <c r="V44"/>
      <c r="W44"/>
    </row>
    <row r="45" spans="1:27" s="55" customFormat="1">
      <c r="A45" s="371" t="s">
        <v>215</v>
      </c>
      <c r="B45" s="430" t="s">
        <v>218</v>
      </c>
      <c r="C45" s="440">
        <v>0</v>
      </c>
      <c r="D45" s="432">
        <v>0</v>
      </c>
      <c r="E45" s="441">
        <v>0</v>
      </c>
      <c r="F45" s="431">
        <v>-43.22</v>
      </c>
      <c r="G45" s="433">
        <v>285.74</v>
      </c>
      <c r="H45" s="433">
        <v>-130.67700000000002</v>
      </c>
      <c r="I45" s="433">
        <v>248.24200000000005</v>
      </c>
      <c r="J45" s="433">
        <v>1012.9200000000001</v>
      </c>
      <c r="K45" s="433">
        <v>-1099.2</v>
      </c>
      <c r="L45" s="433">
        <v>147.79299999999989</v>
      </c>
      <c r="M45" s="433">
        <v>674.91699999999992</v>
      </c>
      <c r="N45" s="433">
        <v>-611.70799999999986</v>
      </c>
      <c r="O45" s="433">
        <v>553.30300000000011</v>
      </c>
      <c r="P45" s="433">
        <v>342.70699999999965</v>
      </c>
      <c r="Q45" s="434">
        <v>-3592.75</v>
      </c>
      <c r="R45" s="442">
        <v>-2211.933</v>
      </c>
      <c r="S45" s="443" t="s">
        <v>189</v>
      </c>
      <c r="T45"/>
      <c r="U45" s="53"/>
      <c r="V45"/>
      <c r="W45"/>
    </row>
    <row r="46" spans="1:27" s="17" customFormat="1">
      <c r="A46" s="372" t="s">
        <v>74</v>
      </c>
      <c r="B46" s="36" t="s">
        <v>137</v>
      </c>
      <c r="C46" s="176">
        <v>0</v>
      </c>
      <c r="D46" s="327">
        <v>0</v>
      </c>
      <c r="E46" s="338">
        <v>0</v>
      </c>
      <c r="F46" s="105">
        <v>57.492000000000004</v>
      </c>
      <c r="G46" s="76">
        <v>149.21999999999997</v>
      </c>
      <c r="H46" s="76">
        <v>-41.617999999999995</v>
      </c>
      <c r="I46" s="76">
        <v>169.05900000000003</v>
      </c>
      <c r="J46" s="76">
        <v>893.28700000000003</v>
      </c>
      <c r="K46" s="76">
        <v>-1216.893</v>
      </c>
      <c r="L46" s="76">
        <v>147.39799999999994</v>
      </c>
      <c r="M46" s="76">
        <v>684.19100000000003</v>
      </c>
      <c r="N46" s="76">
        <v>-724.92699999999991</v>
      </c>
      <c r="O46" s="76">
        <v>635.93099999999993</v>
      </c>
      <c r="P46" s="76">
        <v>198.90499999999986</v>
      </c>
      <c r="Q46" s="77">
        <v>-698.15599999999984</v>
      </c>
      <c r="R46" s="273">
        <v>253.88899999999998</v>
      </c>
      <c r="S46" s="357" t="s">
        <v>189</v>
      </c>
      <c r="T46"/>
      <c r="U46" s="53"/>
      <c r="V46"/>
      <c r="W46"/>
    </row>
    <row r="47" spans="1:27" s="17" customFormat="1">
      <c r="A47" s="373" t="s">
        <v>75</v>
      </c>
      <c r="B47" s="37" t="s">
        <v>138</v>
      </c>
      <c r="C47" s="177">
        <v>0</v>
      </c>
      <c r="D47" s="328">
        <v>0</v>
      </c>
      <c r="E47" s="339">
        <v>0</v>
      </c>
      <c r="F47" s="106">
        <v>-100.712</v>
      </c>
      <c r="G47" s="78">
        <v>136.52000000000001</v>
      </c>
      <c r="H47" s="78">
        <v>-89.058999999999997</v>
      </c>
      <c r="I47" s="78">
        <v>79.182999999999993</v>
      </c>
      <c r="J47" s="78">
        <v>119.633</v>
      </c>
      <c r="K47" s="78">
        <v>117.69299999999998</v>
      </c>
      <c r="L47" s="78">
        <v>0.39500000000003865</v>
      </c>
      <c r="M47" s="78">
        <v>-9.2740000000000293</v>
      </c>
      <c r="N47" s="78">
        <v>113.21900000000002</v>
      </c>
      <c r="O47" s="78">
        <v>-82.627999999999986</v>
      </c>
      <c r="P47" s="78">
        <v>143.80199999999996</v>
      </c>
      <c r="Q47" s="79">
        <v>-2894.5940000000001</v>
      </c>
      <c r="R47" s="274">
        <v>-2465.8220000000001</v>
      </c>
      <c r="S47" s="358" t="s">
        <v>189</v>
      </c>
      <c r="T47"/>
      <c r="U47" s="53"/>
      <c r="V47"/>
      <c r="W47"/>
    </row>
    <row r="48" spans="1:27" ht="13.5" thickBot="1">
      <c r="A48" s="374" t="s">
        <v>72</v>
      </c>
      <c r="B48" s="54" t="s">
        <v>1</v>
      </c>
      <c r="C48" s="182">
        <v>5177941.1999999993</v>
      </c>
      <c r="D48" s="331">
        <v>5266212.8719999995</v>
      </c>
      <c r="E48" s="342">
        <v>5456815.4440000001</v>
      </c>
      <c r="F48" s="113">
        <v>441714.40599999996</v>
      </c>
      <c r="G48" s="90">
        <v>430446.97300000023</v>
      </c>
      <c r="H48" s="90">
        <v>437745.4049999998</v>
      </c>
      <c r="I48" s="90">
        <v>439199.68500000006</v>
      </c>
      <c r="J48" s="90">
        <v>446748.49699999997</v>
      </c>
      <c r="K48" s="90">
        <v>439180.84300000081</v>
      </c>
      <c r="L48" s="90">
        <v>441143.97299999977</v>
      </c>
      <c r="M48" s="90">
        <v>444427.32800000021</v>
      </c>
      <c r="N48" s="90">
        <v>441378.39599999925</v>
      </c>
      <c r="O48" s="90">
        <v>444602.11500000022</v>
      </c>
      <c r="P48" s="90">
        <v>505353.90299999993</v>
      </c>
      <c r="Q48" s="91">
        <v>554264.49199999869</v>
      </c>
      <c r="R48" s="278">
        <v>5466206.0159999989</v>
      </c>
      <c r="S48" s="359">
        <v>100.17208886934823</v>
      </c>
      <c r="U48" s="53"/>
    </row>
    <row r="49" spans="1:21" ht="13.5" thickTop="1">
      <c r="A49" s="372" t="s">
        <v>74</v>
      </c>
      <c r="B49" s="36" t="s">
        <v>137</v>
      </c>
      <c r="C49" s="176">
        <v>3118819.4</v>
      </c>
      <c r="D49" s="327">
        <v>3181591.0719999997</v>
      </c>
      <c r="E49" s="338">
        <v>3187281.4959999998</v>
      </c>
      <c r="F49" s="105">
        <v>263793.15299999999</v>
      </c>
      <c r="G49" s="76">
        <v>262987.83100000018</v>
      </c>
      <c r="H49" s="76">
        <v>262714.34999999986</v>
      </c>
      <c r="I49" s="76">
        <v>261224.58299999987</v>
      </c>
      <c r="J49" s="76">
        <v>263816.86599999992</v>
      </c>
      <c r="K49" s="76">
        <v>258909.26600000053</v>
      </c>
      <c r="L49" s="76">
        <v>259637.07999999961</v>
      </c>
      <c r="M49" s="76">
        <v>260789.40600000019</v>
      </c>
      <c r="N49" s="76">
        <v>260279.28799999924</v>
      </c>
      <c r="O49" s="76">
        <v>266478.13700000057</v>
      </c>
      <c r="P49" s="76">
        <v>310818.5700000003</v>
      </c>
      <c r="Q49" s="77">
        <v>274452.2349999994</v>
      </c>
      <c r="R49" s="273">
        <v>3205900.7649999997</v>
      </c>
      <c r="S49" s="357">
        <v>100.58417397469807</v>
      </c>
      <c r="U49" s="53"/>
    </row>
    <row r="50" spans="1:21" ht="13.5" thickBot="1">
      <c r="A50" s="375" t="s">
        <v>75</v>
      </c>
      <c r="B50" s="39" t="s">
        <v>138</v>
      </c>
      <c r="C50" s="181">
        <v>2059121.7999999998</v>
      </c>
      <c r="D50" s="332">
        <v>2084621.7999999998</v>
      </c>
      <c r="E50" s="343">
        <v>2269533.9480000003</v>
      </c>
      <c r="F50" s="114">
        <v>177921.253</v>
      </c>
      <c r="G50" s="82">
        <v>167459.14200000008</v>
      </c>
      <c r="H50" s="82">
        <v>175031.05499999988</v>
      </c>
      <c r="I50" s="82">
        <v>177975.10200000007</v>
      </c>
      <c r="J50" s="82">
        <v>182931.63099999994</v>
      </c>
      <c r="K50" s="82">
        <v>180271.57700000005</v>
      </c>
      <c r="L50" s="82">
        <v>181506.89300000016</v>
      </c>
      <c r="M50" s="82">
        <v>183637.92200000002</v>
      </c>
      <c r="N50" s="82">
        <v>181099.10800000001</v>
      </c>
      <c r="O50" s="82">
        <v>178123.97799999989</v>
      </c>
      <c r="P50" s="82">
        <v>194535.33300000033</v>
      </c>
      <c r="Q50" s="83">
        <v>279812.25699999928</v>
      </c>
      <c r="R50" s="279">
        <v>2260305.2509999997</v>
      </c>
      <c r="S50" s="360">
        <v>99.593365985640645</v>
      </c>
      <c r="U50" s="53"/>
    </row>
    <row r="51" spans="1:21" ht="12.75" customHeight="1">
      <c r="A51" t="s">
        <v>194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U51" s="53"/>
    </row>
    <row r="52" spans="1:21">
      <c r="B52"/>
      <c r="C52"/>
      <c r="D52" s="58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U52" s="53"/>
    </row>
    <row r="53" spans="1:21">
      <c r="B53"/>
      <c r="C53"/>
      <c r="D53" s="483"/>
      <c r="E53"/>
      <c r="F53"/>
      <c r="G53"/>
      <c r="H53"/>
      <c r="I53"/>
      <c r="J53"/>
      <c r="K53"/>
      <c r="L53"/>
      <c r="M53"/>
      <c r="N53"/>
      <c r="O53"/>
      <c r="P53" s="257"/>
      <c r="Q53"/>
      <c r="R53"/>
      <c r="S53"/>
      <c r="U53" s="53"/>
    </row>
    <row r="54" spans="1:21">
      <c r="B54"/>
      <c r="C54"/>
      <c r="D54"/>
      <c r="E54"/>
      <c r="F54"/>
      <c r="G54"/>
      <c r="H54"/>
      <c r="I54" s="257"/>
      <c r="J54"/>
      <c r="K54"/>
      <c r="L54"/>
      <c r="M54"/>
      <c r="N54"/>
      <c r="O54"/>
      <c r="P54"/>
      <c r="Q54"/>
      <c r="R54"/>
      <c r="S54"/>
      <c r="U54" s="53"/>
    </row>
    <row r="55" spans="1:21">
      <c r="B55" s="12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12"/>
      <c r="U55" s="53"/>
    </row>
    <row r="56" spans="1:21">
      <c r="B56" s="12"/>
      <c r="C56" s="59"/>
      <c r="D56" s="59"/>
      <c r="E56" s="59"/>
      <c r="F56" s="59"/>
      <c r="G56" s="59"/>
      <c r="H56" s="59"/>
      <c r="I56" s="59"/>
      <c r="J56" s="59"/>
      <c r="K56" s="59"/>
      <c r="L56" s="364"/>
      <c r="M56" s="364"/>
      <c r="N56" s="364"/>
      <c r="O56" s="59"/>
      <c r="P56" s="59"/>
      <c r="Q56" s="59"/>
      <c r="R56" s="59"/>
      <c r="S56" s="12"/>
    </row>
    <row r="57" spans="1:21">
      <c r="B57" s="12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12"/>
    </row>
    <row r="58" spans="1:21">
      <c r="B58" s="12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12"/>
    </row>
    <row r="59" spans="1:21">
      <c r="B59" s="12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12"/>
    </row>
    <row r="60" spans="1:21">
      <c r="B60" s="9"/>
      <c r="C60" s="59"/>
      <c r="D60" s="59"/>
      <c r="E60" s="59"/>
      <c r="F60" s="59"/>
      <c r="G60" s="59"/>
      <c r="H60" s="59"/>
      <c r="I60" s="60"/>
      <c r="J60" s="60"/>
      <c r="K60" s="60"/>
      <c r="L60" s="60"/>
      <c r="M60" s="60"/>
      <c r="N60" s="60"/>
      <c r="O60" s="293"/>
      <c r="P60" s="60"/>
      <c r="Q60" s="60"/>
      <c r="R60" s="61"/>
    </row>
    <row r="61" spans="1:21">
      <c r="B61" s="11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1"/>
    </row>
    <row r="62" spans="1:21">
      <c r="B62" s="7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21">
      <c r="B63" s="7"/>
      <c r="C63" s="59"/>
      <c r="D63" s="59"/>
      <c r="E63" s="59"/>
      <c r="F63" s="59"/>
      <c r="G63" s="59"/>
      <c r="H63" s="59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21"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1"/>
    </row>
    <row r="65" spans="3:18"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1"/>
    </row>
    <row r="66" spans="3:18"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1"/>
    </row>
    <row r="67" spans="3:18"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1"/>
    </row>
    <row r="68" spans="3:18"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1"/>
    </row>
    <row r="69" spans="3:18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1"/>
    </row>
    <row r="70" spans="3:18"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1"/>
    </row>
    <row r="71" spans="3:18"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1"/>
    </row>
    <row r="72" spans="3:18"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1"/>
    </row>
    <row r="73" spans="3:18"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1"/>
    </row>
    <row r="74" spans="3:18"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1"/>
    </row>
    <row r="75" spans="3:18"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1"/>
    </row>
    <row r="76" spans="3:18"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1"/>
    </row>
    <row r="77" spans="3:18"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1"/>
    </row>
    <row r="78" spans="3:18"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1"/>
    </row>
    <row r="79" spans="3:18"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1"/>
    </row>
    <row r="80" spans="3:18"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1"/>
    </row>
    <row r="81" spans="3:18"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1"/>
    </row>
    <row r="82" spans="3:18"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1"/>
    </row>
    <row r="83" spans="3:18"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1"/>
    </row>
    <row r="84" spans="3:18"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1"/>
    </row>
    <row r="85" spans="3:18"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1"/>
    </row>
    <row r="86" spans="3:18"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1"/>
    </row>
    <row r="87" spans="3:18"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1"/>
    </row>
    <row r="88" spans="3:18"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1"/>
    </row>
    <row r="89" spans="3:18"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1"/>
    </row>
    <row r="90" spans="3:18"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1"/>
    </row>
    <row r="91" spans="3:18"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1"/>
    </row>
    <row r="92" spans="3:18"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1"/>
    </row>
    <row r="93" spans="3:18"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1"/>
    </row>
    <row r="94" spans="3:18"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1"/>
    </row>
    <row r="95" spans="3:18"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1"/>
    </row>
    <row r="96" spans="3:18"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1"/>
    </row>
    <row r="97" spans="3:18"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1"/>
    </row>
    <row r="98" spans="3:18"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1"/>
    </row>
    <row r="99" spans="3:18"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1"/>
    </row>
    <row r="100" spans="3:18"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1"/>
    </row>
    <row r="101" spans="3:18"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1"/>
    </row>
    <row r="102" spans="3:18"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1"/>
    </row>
    <row r="103" spans="3:18"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1"/>
    </row>
    <row r="104" spans="3:18"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1"/>
    </row>
    <row r="105" spans="3:18"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1"/>
    </row>
    <row r="106" spans="3:18"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1"/>
    </row>
    <row r="107" spans="3:18"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1"/>
    </row>
    <row r="108" spans="3:18"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1"/>
    </row>
    <row r="109" spans="3:18"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1"/>
    </row>
    <row r="110" spans="3:18"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1"/>
    </row>
    <row r="111" spans="3:18"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1"/>
    </row>
    <row r="112" spans="3:18"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1"/>
    </row>
    <row r="113" spans="3:18"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1"/>
    </row>
    <row r="114" spans="3:18"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1"/>
    </row>
    <row r="115" spans="3:18"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1"/>
    </row>
    <row r="116" spans="3:18"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1"/>
    </row>
    <row r="117" spans="3:18"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1"/>
    </row>
    <row r="118" spans="3:18"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1"/>
    </row>
    <row r="119" spans="3:18"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1"/>
    </row>
    <row r="120" spans="3:18"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1"/>
    </row>
    <row r="121" spans="3:18"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1"/>
    </row>
    <row r="122" spans="3:18"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1"/>
    </row>
    <row r="123" spans="3:18"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1"/>
    </row>
    <row r="124" spans="3:18"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1"/>
    </row>
    <row r="125" spans="3:18"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1"/>
    </row>
    <row r="126" spans="3:18"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1"/>
    </row>
    <row r="127" spans="3:18"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1"/>
    </row>
    <row r="128" spans="3:18"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1"/>
    </row>
    <row r="129" spans="3:18"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1"/>
    </row>
    <row r="130" spans="3:18"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1"/>
    </row>
    <row r="131" spans="3:18"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1"/>
    </row>
    <row r="132" spans="3:18"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1"/>
    </row>
    <row r="133" spans="3:18"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1"/>
    </row>
    <row r="134" spans="3:18"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1"/>
    </row>
    <row r="135" spans="3:18"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1"/>
    </row>
    <row r="136" spans="3:18"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1"/>
    </row>
    <row r="137" spans="3:18"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1"/>
    </row>
    <row r="138" spans="3:18"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1"/>
    </row>
    <row r="139" spans="3:18"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1"/>
    </row>
    <row r="140" spans="3:18"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1"/>
    </row>
    <row r="141" spans="3:18"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1"/>
    </row>
    <row r="142" spans="3:18"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1"/>
    </row>
    <row r="143" spans="3:18"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1"/>
    </row>
    <row r="144" spans="3:18"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1"/>
    </row>
    <row r="145" spans="3:18"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1"/>
    </row>
    <row r="146" spans="3:18"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1"/>
    </row>
    <row r="147" spans="3:18"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1"/>
    </row>
    <row r="148" spans="3:18"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1"/>
    </row>
    <row r="149" spans="3:18"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1"/>
    </row>
    <row r="150" spans="3:18"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1"/>
    </row>
    <row r="151" spans="3:18"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1"/>
    </row>
    <row r="152" spans="3:18"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1"/>
    </row>
    <row r="153" spans="3:18"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1"/>
    </row>
    <row r="154" spans="3:18"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1"/>
    </row>
    <row r="155" spans="3:18"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1"/>
    </row>
    <row r="156" spans="3:18"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1"/>
    </row>
    <row r="157" spans="3:18"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1"/>
    </row>
    <row r="158" spans="3:18"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1"/>
    </row>
    <row r="159" spans="3:18"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1"/>
    </row>
    <row r="160" spans="3:18"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1"/>
    </row>
    <row r="161" spans="3:18"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1"/>
    </row>
    <row r="162" spans="3:18"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1"/>
    </row>
    <row r="163" spans="3:18"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1"/>
    </row>
    <row r="164" spans="3:18"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1"/>
    </row>
    <row r="165" spans="3:18"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1"/>
    </row>
    <row r="166" spans="3:18"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1"/>
    </row>
    <row r="167" spans="3:18"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1"/>
    </row>
    <row r="168" spans="3:18"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1"/>
    </row>
    <row r="169" spans="3:18"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1"/>
    </row>
    <row r="170" spans="3:18"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1"/>
    </row>
    <row r="171" spans="3:18"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1"/>
    </row>
    <row r="172" spans="3:18"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1"/>
    </row>
    <row r="173" spans="3:18"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1"/>
    </row>
    <row r="174" spans="3:18"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1"/>
    </row>
    <row r="175" spans="3:18"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1"/>
    </row>
    <row r="176" spans="3:18"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1"/>
    </row>
    <row r="177" spans="3:18"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1"/>
    </row>
    <row r="178" spans="3:18"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1"/>
    </row>
    <row r="179" spans="3:18"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1"/>
    </row>
    <row r="180" spans="3:18"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1"/>
    </row>
    <row r="181" spans="3:18"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1"/>
    </row>
    <row r="182" spans="3:18"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1"/>
    </row>
    <row r="183" spans="3:18"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1"/>
    </row>
    <row r="184" spans="3:18"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1"/>
    </row>
    <row r="185" spans="3:18"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1"/>
    </row>
    <row r="186" spans="3:18"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1"/>
    </row>
    <row r="187" spans="3:18"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1"/>
    </row>
    <row r="188" spans="3:18"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1"/>
    </row>
    <row r="189" spans="3:18"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1"/>
    </row>
    <row r="190" spans="3:18"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1"/>
    </row>
    <row r="191" spans="3:18"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1"/>
    </row>
    <row r="192" spans="3:18"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1"/>
    </row>
    <row r="193" spans="3:18"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1"/>
    </row>
    <row r="194" spans="3:18"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1"/>
    </row>
    <row r="195" spans="3:18"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1"/>
    </row>
    <row r="196" spans="3:18"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1"/>
    </row>
    <row r="197" spans="3:18"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1"/>
    </row>
    <row r="198" spans="3:18"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1"/>
    </row>
    <row r="199" spans="3:18"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1"/>
    </row>
    <row r="200" spans="3:18"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1"/>
    </row>
    <row r="201" spans="3:18"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1"/>
    </row>
    <row r="202" spans="3:18"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1"/>
    </row>
    <row r="203" spans="3:18"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1"/>
    </row>
    <row r="204" spans="3:18"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1"/>
    </row>
    <row r="205" spans="3:18"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1"/>
    </row>
    <row r="206" spans="3:18"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1"/>
    </row>
    <row r="207" spans="3:18"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1"/>
    </row>
    <row r="208" spans="3:18"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1"/>
    </row>
    <row r="209" spans="3:18"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1"/>
    </row>
    <row r="210" spans="3:18"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1"/>
    </row>
    <row r="211" spans="3:18"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1"/>
    </row>
    <row r="212" spans="3:18"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1"/>
    </row>
    <row r="213" spans="3:18"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1"/>
    </row>
    <row r="214" spans="3:18"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1"/>
    </row>
    <row r="215" spans="3:18"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1"/>
    </row>
    <row r="216" spans="3:18"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1"/>
    </row>
    <row r="217" spans="3:18"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1"/>
    </row>
    <row r="218" spans="3:18"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1"/>
    </row>
    <row r="219" spans="3:18"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1"/>
    </row>
    <row r="220" spans="3:18"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1"/>
    </row>
    <row r="221" spans="3:18"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1"/>
    </row>
    <row r="222" spans="3:18"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1"/>
    </row>
    <row r="223" spans="3:18"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1"/>
    </row>
    <row r="224" spans="3:18"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1"/>
    </row>
    <row r="225" spans="3:18"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1"/>
    </row>
    <row r="226" spans="3:18"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1"/>
    </row>
    <row r="227" spans="3:18"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1"/>
    </row>
    <row r="228" spans="3:18"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1"/>
    </row>
    <row r="229" spans="3:18"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1"/>
    </row>
    <row r="230" spans="3:18"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1"/>
    </row>
    <row r="231" spans="3:18"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1"/>
    </row>
    <row r="232" spans="3:18"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1"/>
    </row>
    <row r="233" spans="3:18"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1"/>
    </row>
    <row r="234" spans="3:18"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1"/>
    </row>
    <row r="235" spans="3:18"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1"/>
    </row>
    <row r="236" spans="3:18"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1"/>
    </row>
    <row r="237" spans="3:18"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1"/>
    </row>
    <row r="238" spans="3:18"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1"/>
    </row>
    <row r="239" spans="3:18"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1"/>
    </row>
    <row r="240" spans="3:18"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1"/>
    </row>
    <row r="241" spans="3:18"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1"/>
    </row>
    <row r="242" spans="3:18"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1"/>
    </row>
    <row r="243" spans="3:18"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1"/>
    </row>
    <row r="244" spans="3:18"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1"/>
    </row>
    <row r="245" spans="3:18"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1"/>
    </row>
    <row r="246" spans="3:18"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1"/>
    </row>
    <row r="247" spans="3:18"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1"/>
    </row>
    <row r="248" spans="3:18"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1"/>
    </row>
    <row r="249" spans="3:18"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1"/>
    </row>
    <row r="250" spans="3:18"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1"/>
    </row>
    <row r="251" spans="3:18"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1"/>
    </row>
    <row r="252" spans="3:18"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1"/>
    </row>
    <row r="253" spans="3:18"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1"/>
    </row>
    <row r="254" spans="3:18"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1"/>
    </row>
    <row r="255" spans="3:18"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1"/>
    </row>
    <row r="256" spans="3:18"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1"/>
    </row>
    <row r="257" spans="3:18"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1"/>
    </row>
    <row r="258" spans="3:18"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1"/>
    </row>
    <row r="259" spans="3:18"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1"/>
    </row>
    <row r="260" spans="3:18"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1"/>
    </row>
    <row r="261" spans="3:18"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1"/>
    </row>
    <row r="262" spans="3:18"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1"/>
    </row>
    <row r="263" spans="3:18"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1"/>
    </row>
    <row r="264" spans="3:18"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1"/>
    </row>
    <row r="265" spans="3:18"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1"/>
    </row>
    <row r="266" spans="3:18"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1"/>
    </row>
    <row r="267" spans="3:18"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1"/>
    </row>
    <row r="268" spans="3:18"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1"/>
    </row>
    <row r="269" spans="3:18"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1"/>
    </row>
    <row r="270" spans="3:18"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1"/>
    </row>
    <row r="271" spans="3:18"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1"/>
    </row>
    <row r="272" spans="3:18"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1"/>
    </row>
    <row r="273" spans="3:18"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1"/>
    </row>
    <row r="274" spans="3:18"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1"/>
    </row>
    <row r="275" spans="3:18"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1"/>
    </row>
    <row r="276" spans="3:18"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1"/>
    </row>
    <row r="277" spans="3:18"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1"/>
    </row>
    <row r="278" spans="3:18"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1"/>
    </row>
    <row r="279" spans="3:18"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1"/>
    </row>
    <row r="280" spans="3:18"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1"/>
    </row>
    <row r="281" spans="3:18"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1"/>
    </row>
    <row r="282" spans="3:18"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1"/>
    </row>
    <row r="283" spans="3:18"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1"/>
    </row>
    <row r="284" spans="3:18"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1"/>
    </row>
    <row r="285" spans="3:18"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1"/>
    </row>
    <row r="286" spans="3:18"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1"/>
    </row>
    <row r="287" spans="3:18"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1"/>
    </row>
    <row r="288" spans="3:18"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1"/>
    </row>
    <row r="289" spans="3:18"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1"/>
    </row>
    <row r="290" spans="3:18"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1"/>
    </row>
    <row r="291" spans="3:18"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1"/>
    </row>
    <row r="292" spans="3:18"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1"/>
    </row>
    <row r="293" spans="3:18"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1"/>
    </row>
    <row r="294" spans="3:18"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1"/>
    </row>
    <row r="295" spans="3:18"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1"/>
    </row>
    <row r="296" spans="3:18"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1"/>
    </row>
    <row r="297" spans="3:18"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1"/>
    </row>
    <row r="298" spans="3:18"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1"/>
    </row>
    <row r="299" spans="3:18"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1"/>
    </row>
    <row r="300" spans="3:18"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1"/>
    </row>
    <row r="301" spans="3:18"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1"/>
    </row>
    <row r="302" spans="3:18"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1"/>
    </row>
    <row r="303" spans="3:18"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1"/>
    </row>
    <row r="304" spans="3:18"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1"/>
    </row>
    <row r="305" spans="3:18"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1"/>
    </row>
    <row r="306" spans="3:18"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1"/>
    </row>
    <row r="307" spans="3:18"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1"/>
    </row>
    <row r="308" spans="3:18"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1"/>
    </row>
    <row r="309" spans="3:18"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1"/>
    </row>
    <row r="310" spans="3:18"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1"/>
    </row>
    <row r="311" spans="3:18"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1"/>
    </row>
    <row r="312" spans="3:18"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1"/>
    </row>
    <row r="313" spans="3:18"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1"/>
    </row>
    <row r="314" spans="3:18"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1"/>
    </row>
    <row r="315" spans="3:18"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1"/>
    </row>
    <row r="316" spans="3:18"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1"/>
    </row>
    <row r="317" spans="3:18"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1"/>
    </row>
    <row r="318" spans="3:18"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1"/>
    </row>
    <row r="319" spans="3:18"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1"/>
    </row>
    <row r="320" spans="3:18"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1"/>
    </row>
    <row r="321" spans="3:18"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1"/>
    </row>
    <row r="322" spans="3:18"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1"/>
    </row>
    <row r="323" spans="3:18"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1"/>
    </row>
    <row r="324" spans="3:18"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1"/>
    </row>
    <row r="325" spans="3:18"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1"/>
    </row>
    <row r="326" spans="3:18"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1"/>
    </row>
    <row r="327" spans="3:18"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1"/>
    </row>
    <row r="328" spans="3:18"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1"/>
    </row>
    <row r="329" spans="3:18"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1"/>
    </row>
    <row r="330" spans="3:18"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1"/>
    </row>
    <row r="331" spans="3:18"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1"/>
    </row>
    <row r="332" spans="3:18"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1"/>
    </row>
    <row r="333" spans="3:18"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1"/>
    </row>
    <row r="334" spans="3:18"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1"/>
    </row>
    <row r="335" spans="3:18"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1"/>
    </row>
    <row r="336" spans="3:18"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1"/>
    </row>
    <row r="337" spans="3:18"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1"/>
    </row>
    <row r="338" spans="3:18"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1"/>
    </row>
    <row r="339" spans="3:18"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1"/>
    </row>
    <row r="340" spans="3:18"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1"/>
    </row>
    <row r="341" spans="3:18"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1"/>
    </row>
    <row r="342" spans="3:18"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1"/>
    </row>
    <row r="343" spans="3:18"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1"/>
    </row>
    <row r="344" spans="3:18"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1"/>
    </row>
    <row r="345" spans="3:18"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1"/>
    </row>
    <row r="346" spans="3:18"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1"/>
    </row>
    <row r="347" spans="3:18"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1"/>
    </row>
    <row r="348" spans="3:18"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1"/>
    </row>
    <row r="349" spans="3:18"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1"/>
    </row>
    <row r="350" spans="3:18"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1"/>
    </row>
    <row r="351" spans="3:18"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1"/>
    </row>
    <row r="352" spans="3:18"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1"/>
    </row>
    <row r="353" spans="3:18"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1"/>
    </row>
    <row r="354" spans="3:18"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1"/>
    </row>
    <row r="355" spans="3:18"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1"/>
    </row>
    <row r="356" spans="3:18"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1"/>
    </row>
    <row r="357" spans="3:18"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1"/>
    </row>
    <row r="358" spans="3:18"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1"/>
    </row>
    <row r="359" spans="3:18"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1"/>
    </row>
    <row r="360" spans="3:18"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1"/>
    </row>
    <row r="361" spans="3:18"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1"/>
    </row>
    <row r="362" spans="3:18"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1"/>
    </row>
    <row r="363" spans="3:18"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1"/>
    </row>
    <row r="364" spans="3:18"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1"/>
    </row>
    <row r="365" spans="3:18"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1"/>
    </row>
    <row r="366" spans="3:18"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1"/>
    </row>
    <row r="367" spans="3:18"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1"/>
    </row>
    <row r="368" spans="3:18"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1"/>
    </row>
    <row r="369" spans="3:18"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1"/>
    </row>
    <row r="370" spans="3:18"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1"/>
    </row>
    <row r="371" spans="3:18"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1"/>
    </row>
    <row r="372" spans="3:18"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1"/>
    </row>
    <row r="373" spans="3:18"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1"/>
    </row>
    <row r="374" spans="3:18"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1"/>
    </row>
    <row r="375" spans="3:18"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1"/>
    </row>
    <row r="376" spans="3:18"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1"/>
    </row>
    <row r="377" spans="3:18"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1"/>
    </row>
    <row r="378" spans="3:18"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1"/>
    </row>
    <row r="379" spans="3:18"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1"/>
    </row>
    <row r="380" spans="3:18"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1"/>
    </row>
    <row r="381" spans="3:18"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1"/>
    </row>
    <row r="382" spans="3:18"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1"/>
    </row>
    <row r="383" spans="3:18"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1"/>
    </row>
    <row r="384" spans="3:18"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1"/>
    </row>
    <row r="385" spans="3:18"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1"/>
    </row>
    <row r="386" spans="3:18"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1"/>
    </row>
    <row r="387" spans="3:18"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1"/>
    </row>
    <row r="388" spans="3:18"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1"/>
    </row>
    <row r="389" spans="3:18"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1"/>
    </row>
    <row r="390" spans="3:18"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1"/>
    </row>
    <row r="391" spans="3:18"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1"/>
    </row>
    <row r="392" spans="3:18"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1"/>
    </row>
    <row r="393" spans="3:18"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1"/>
    </row>
    <row r="394" spans="3:18"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1"/>
    </row>
    <row r="395" spans="3:18"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1"/>
    </row>
    <row r="396" spans="3:18"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1"/>
    </row>
    <row r="397" spans="3:18"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1"/>
    </row>
    <row r="398" spans="3:18"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1"/>
    </row>
    <row r="399" spans="3:18"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1"/>
    </row>
    <row r="400" spans="3:18"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1"/>
    </row>
    <row r="401" spans="3:18"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1"/>
    </row>
    <row r="402" spans="3:18"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1"/>
    </row>
    <row r="403" spans="3:18"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1"/>
    </row>
    <row r="404" spans="3:18"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1"/>
    </row>
    <row r="405" spans="3:18"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1"/>
    </row>
    <row r="406" spans="3:18"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1"/>
    </row>
    <row r="407" spans="3:18"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1"/>
    </row>
    <row r="408" spans="3:18"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1"/>
    </row>
    <row r="409" spans="3:18"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1"/>
    </row>
    <row r="410" spans="3:18"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1"/>
    </row>
    <row r="411" spans="3:18"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1"/>
    </row>
    <row r="412" spans="3:18"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1"/>
    </row>
    <row r="413" spans="3:18"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1"/>
    </row>
    <row r="414" spans="3:18"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1"/>
    </row>
    <row r="415" spans="3:18"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1"/>
    </row>
    <row r="416" spans="3:18"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1"/>
    </row>
    <row r="417" spans="3:18"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1"/>
    </row>
    <row r="418" spans="3:18"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1"/>
    </row>
    <row r="419" spans="3:18"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1"/>
    </row>
    <row r="420" spans="3:18"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1"/>
    </row>
    <row r="421" spans="3:18"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1"/>
    </row>
    <row r="422" spans="3:18"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1"/>
    </row>
    <row r="423" spans="3:18"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1"/>
    </row>
    <row r="424" spans="3:18"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1"/>
    </row>
    <row r="425" spans="3:18"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1"/>
    </row>
    <row r="426" spans="3:18"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1"/>
    </row>
    <row r="427" spans="3:18"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1"/>
    </row>
    <row r="428" spans="3:18"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1"/>
    </row>
    <row r="429" spans="3:18"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1"/>
    </row>
    <row r="430" spans="3:18"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1"/>
    </row>
    <row r="431" spans="3:18"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1"/>
    </row>
    <row r="432" spans="3:18"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1"/>
    </row>
    <row r="433" spans="3:18"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1"/>
    </row>
    <row r="434" spans="3:18"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1"/>
    </row>
    <row r="435" spans="3:18"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1"/>
    </row>
    <row r="436" spans="3:18"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1"/>
    </row>
    <row r="437" spans="3:18"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1"/>
    </row>
    <row r="438" spans="3:18"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1"/>
    </row>
    <row r="439" spans="3:18"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1"/>
    </row>
    <row r="440" spans="3:18"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1"/>
    </row>
    <row r="441" spans="3:18"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1"/>
    </row>
    <row r="442" spans="3:18"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1"/>
    </row>
    <row r="443" spans="3:18"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1"/>
    </row>
    <row r="444" spans="3:18"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1"/>
    </row>
    <row r="445" spans="3:18"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1"/>
    </row>
    <row r="446" spans="3:18"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1"/>
    </row>
    <row r="447" spans="3:18"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1"/>
    </row>
    <row r="448" spans="3:18"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1"/>
    </row>
    <row r="449" spans="3:18"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1"/>
    </row>
    <row r="450" spans="3:18"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1"/>
    </row>
    <row r="451" spans="3:18"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1"/>
    </row>
    <row r="452" spans="3:18"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1"/>
    </row>
    <row r="453" spans="3:18"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1"/>
    </row>
    <row r="454" spans="3:18"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1"/>
    </row>
    <row r="455" spans="3:18"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1"/>
    </row>
    <row r="456" spans="3:18"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1"/>
    </row>
    <row r="457" spans="3:18"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1"/>
    </row>
    <row r="458" spans="3:18"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1"/>
    </row>
    <row r="459" spans="3:18"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1"/>
    </row>
    <row r="460" spans="3:18"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1"/>
    </row>
    <row r="461" spans="3:18"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1"/>
    </row>
    <row r="462" spans="3:18"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1"/>
    </row>
    <row r="463" spans="3:18"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1"/>
    </row>
    <row r="464" spans="3:18"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1"/>
    </row>
    <row r="465" spans="3:18"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1"/>
    </row>
    <row r="466" spans="3:18"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1"/>
    </row>
    <row r="467" spans="3:18"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1"/>
    </row>
    <row r="468" spans="3:18"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1"/>
    </row>
    <row r="469" spans="3:18"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1"/>
    </row>
    <row r="470" spans="3:18"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1"/>
    </row>
    <row r="471" spans="3:18"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1"/>
    </row>
    <row r="472" spans="3:18"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1"/>
    </row>
    <row r="473" spans="3:18"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1"/>
    </row>
    <row r="474" spans="3:18"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1"/>
    </row>
    <row r="475" spans="3:18"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1"/>
    </row>
    <row r="476" spans="3:18"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1"/>
    </row>
    <row r="477" spans="3:18"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1"/>
    </row>
    <row r="478" spans="3:18"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1"/>
    </row>
    <row r="479" spans="3:18"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1"/>
    </row>
    <row r="480" spans="3:18"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1"/>
    </row>
    <row r="481" spans="3:18"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1"/>
    </row>
    <row r="482" spans="3:18"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1"/>
    </row>
    <row r="483" spans="3:18"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1"/>
    </row>
    <row r="484" spans="3:18"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1"/>
    </row>
    <row r="485" spans="3:18"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1"/>
    </row>
    <row r="486" spans="3:18"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1"/>
    </row>
    <row r="487" spans="3:18"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1"/>
    </row>
    <row r="488" spans="3:18"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1"/>
    </row>
    <row r="489" spans="3:18"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1"/>
    </row>
    <row r="490" spans="3:18"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1"/>
    </row>
    <row r="491" spans="3:18"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1"/>
    </row>
    <row r="492" spans="3:18"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1"/>
    </row>
    <row r="493" spans="3:18"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1"/>
    </row>
    <row r="494" spans="3:18"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1"/>
    </row>
    <row r="495" spans="3:18"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1"/>
    </row>
    <row r="496" spans="3:18"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1"/>
    </row>
    <row r="497" spans="3:18"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1"/>
    </row>
    <row r="498" spans="3:18"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1"/>
    </row>
    <row r="499" spans="3:18"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1"/>
    </row>
    <row r="500" spans="3:18"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1"/>
    </row>
    <row r="501" spans="3:18"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1"/>
    </row>
    <row r="502" spans="3:18"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1"/>
    </row>
    <row r="503" spans="3:18"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1"/>
    </row>
    <row r="504" spans="3:18"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1"/>
    </row>
    <row r="505" spans="3:18"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1"/>
    </row>
    <row r="506" spans="3:18"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1"/>
    </row>
    <row r="507" spans="3:18"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1"/>
    </row>
    <row r="508" spans="3:18"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1"/>
    </row>
    <row r="509" spans="3:18"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1"/>
    </row>
    <row r="510" spans="3:18"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1"/>
    </row>
    <row r="511" spans="3:18"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1"/>
    </row>
    <row r="512" spans="3:18"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1"/>
    </row>
    <row r="513" spans="3:18"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1"/>
    </row>
    <row r="514" spans="3:18"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1"/>
    </row>
    <row r="515" spans="3:18"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1"/>
    </row>
    <row r="516" spans="3:18"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1"/>
    </row>
    <row r="517" spans="3:18"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1"/>
    </row>
    <row r="518" spans="3:18"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1"/>
    </row>
    <row r="519" spans="3:18"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1"/>
    </row>
    <row r="520" spans="3:18"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1"/>
    </row>
    <row r="521" spans="3:18"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1"/>
    </row>
    <row r="522" spans="3:18"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1"/>
    </row>
    <row r="523" spans="3:18"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1"/>
    </row>
    <row r="524" spans="3:18"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1"/>
    </row>
    <row r="525" spans="3:18"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1"/>
    </row>
    <row r="526" spans="3:18"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1"/>
    </row>
    <row r="527" spans="3:18"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1"/>
    </row>
    <row r="528" spans="3:18"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1"/>
    </row>
    <row r="529" spans="3:18"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1"/>
    </row>
    <row r="530" spans="3:18"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1"/>
    </row>
    <row r="531" spans="3:18"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1"/>
    </row>
    <row r="532" spans="3:18"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1"/>
    </row>
    <row r="533" spans="3:18"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1"/>
    </row>
    <row r="534" spans="3:18"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1"/>
    </row>
    <row r="535" spans="3:18"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1"/>
    </row>
    <row r="536" spans="3:18"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1"/>
    </row>
    <row r="537" spans="3:18"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1"/>
    </row>
    <row r="538" spans="3:18"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1"/>
    </row>
    <row r="539" spans="3:18"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1"/>
    </row>
    <row r="540" spans="3:18"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1"/>
    </row>
    <row r="541" spans="3:18"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1"/>
    </row>
    <row r="542" spans="3:18"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1"/>
    </row>
    <row r="543" spans="3:18"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1"/>
    </row>
    <row r="544" spans="3:18"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1"/>
    </row>
    <row r="545" spans="3:18"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1"/>
    </row>
    <row r="546" spans="3:18"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1"/>
    </row>
    <row r="547" spans="3:18"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1"/>
    </row>
    <row r="548" spans="3:18"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1"/>
    </row>
    <row r="549" spans="3:18"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1"/>
    </row>
    <row r="550" spans="3:18"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1"/>
    </row>
    <row r="551" spans="3:18"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1"/>
    </row>
    <row r="552" spans="3:18"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1"/>
    </row>
    <row r="553" spans="3:18"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1"/>
    </row>
    <row r="554" spans="3:18"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1"/>
    </row>
    <row r="555" spans="3:18"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1"/>
    </row>
    <row r="556" spans="3:18"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1"/>
    </row>
    <row r="557" spans="3:18"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1"/>
    </row>
    <row r="558" spans="3:18"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1"/>
    </row>
    <row r="559" spans="3:18"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1"/>
    </row>
    <row r="560" spans="3:18"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1"/>
    </row>
    <row r="561" spans="3:18"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1"/>
    </row>
    <row r="562" spans="3:18"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1"/>
    </row>
    <row r="563" spans="3:18"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1"/>
    </row>
    <row r="564" spans="3:18"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1"/>
    </row>
    <row r="565" spans="3:18"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1"/>
    </row>
    <row r="566" spans="3:18"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1"/>
    </row>
    <row r="567" spans="3:18"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1"/>
    </row>
    <row r="568" spans="3:18"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1"/>
    </row>
    <row r="569" spans="3:18"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1"/>
    </row>
    <row r="570" spans="3:18"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1"/>
    </row>
    <row r="571" spans="3:18"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1"/>
    </row>
    <row r="572" spans="3:18"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1"/>
    </row>
    <row r="573" spans="3:18"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1"/>
    </row>
    <row r="574" spans="3:18"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1"/>
    </row>
    <row r="575" spans="3:18"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1"/>
    </row>
    <row r="576" spans="3:18"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1"/>
    </row>
    <row r="577" spans="3:18"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1"/>
    </row>
    <row r="578" spans="3:18"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1"/>
    </row>
    <row r="579" spans="3:18"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1"/>
    </row>
    <row r="580" spans="3:18"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1"/>
    </row>
    <row r="581" spans="3:18"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1"/>
    </row>
    <row r="582" spans="3:18"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1"/>
    </row>
    <row r="583" spans="3:18"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1"/>
    </row>
    <row r="584" spans="3:18"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1"/>
    </row>
    <row r="585" spans="3:18"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1"/>
    </row>
    <row r="586" spans="3:18"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1"/>
    </row>
    <row r="587" spans="3:18"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1"/>
    </row>
    <row r="588" spans="3:18"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1"/>
    </row>
    <row r="589" spans="3:18"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1"/>
    </row>
    <row r="590" spans="3:18"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1"/>
    </row>
    <row r="591" spans="3:18"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1"/>
    </row>
    <row r="592" spans="3:18"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1"/>
    </row>
    <row r="593" spans="3:18"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1"/>
    </row>
    <row r="594" spans="3:18"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1"/>
    </row>
    <row r="595" spans="3:18"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1"/>
    </row>
    <row r="596" spans="3:18"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1"/>
    </row>
    <row r="597" spans="3:18"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1"/>
    </row>
    <row r="598" spans="3:18"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1"/>
    </row>
    <row r="599" spans="3:18"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1"/>
    </row>
    <row r="600" spans="3:18"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1"/>
    </row>
    <row r="601" spans="3:18"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1"/>
    </row>
    <row r="602" spans="3:18"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1"/>
    </row>
    <row r="603" spans="3:18"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1"/>
    </row>
    <row r="604" spans="3:18"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1"/>
    </row>
    <row r="605" spans="3:18"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1"/>
    </row>
    <row r="606" spans="3:18"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1"/>
    </row>
    <row r="607" spans="3:18"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1"/>
    </row>
    <row r="608" spans="3:18"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1"/>
    </row>
    <row r="609" spans="3:18"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1"/>
    </row>
    <row r="610" spans="3:18"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1"/>
    </row>
    <row r="611" spans="3:18"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1"/>
    </row>
    <row r="612" spans="3:18"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1"/>
    </row>
    <row r="613" spans="3:18"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1"/>
    </row>
    <row r="614" spans="3:18"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1"/>
    </row>
    <row r="615" spans="3:18"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1"/>
    </row>
    <row r="616" spans="3:18"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1"/>
    </row>
    <row r="617" spans="3:18"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1"/>
    </row>
    <row r="618" spans="3:18"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1"/>
    </row>
    <row r="619" spans="3:18"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1"/>
    </row>
    <row r="620" spans="3:18"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1"/>
    </row>
    <row r="621" spans="3:18"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1"/>
    </row>
    <row r="622" spans="3:18"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1"/>
    </row>
    <row r="623" spans="3:18"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1"/>
    </row>
    <row r="624" spans="3:18"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1"/>
    </row>
    <row r="625" spans="3:18"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1"/>
    </row>
    <row r="626" spans="3:18"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1"/>
    </row>
    <row r="627" spans="3:18"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1"/>
    </row>
    <row r="628" spans="3:18"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1"/>
    </row>
    <row r="629" spans="3:18"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1"/>
    </row>
    <row r="630" spans="3:18"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1"/>
    </row>
    <row r="631" spans="3:18"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1"/>
    </row>
    <row r="632" spans="3:18"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1"/>
    </row>
    <row r="633" spans="3:18"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1"/>
    </row>
    <row r="634" spans="3:18"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1"/>
    </row>
    <row r="635" spans="3:18"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1"/>
    </row>
    <row r="636" spans="3:18"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1"/>
    </row>
    <row r="637" spans="3:18"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1"/>
    </row>
    <row r="638" spans="3:18"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1"/>
    </row>
    <row r="639" spans="3:18"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1"/>
    </row>
    <row r="640" spans="3:18"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1"/>
    </row>
    <row r="641" spans="3:18"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1"/>
    </row>
    <row r="642" spans="3:18"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1"/>
    </row>
    <row r="643" spans="3:18"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1"/>
    </row>
    <row r="644" spans="3:18"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1"/>
    </row>
    <row r="645" spans="3:18"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1"/>
    </row>
    <row r="646" spans="3:18"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1"/>
    </row>
    <row r="647" spans="3:18"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1"/>
    </row>
    <row r="648" spans="3:18"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1"/>
    </row>
    <row r="649" spans="3:18"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1"/>
    </row>
    <row r="650" spans="3:18"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1"/>
    </row>
    <row r="651" spans="3:18"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1"/>
    </row>
    <row r="652" spans="3:18"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1"/>
    </row>
    <row r="653" spans="3:18"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1"/>
    </row>
    <row r="654" spans="3:18"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1"/>
    </row>
    <row r="655" spans="3:18"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1"/>
    </row>
    <row r="656" spans="3:18"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1"/>
    </row>
    <row r="657" spans="3:18"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1"/>
    </row>
    <row r="658" spans="3:18"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1"/>
    </row>
    <row r="659" spans="3:18"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1"/>
    </row>
    <row r="660" spans="3:18"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1"/>
    </row>
    <row r="661" spans="3:18"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1"/>
    </row>
    <row r="662" spans="3:18"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1"/>
    </row>
    <row r="663" spans="3:18"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1"/>
    </row>
    <row r="664" spans="3:18"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1"/>
    </row>
    <row r="665" spans="3:18"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1"/>
    </row>
    <row r="666" spans="3:18"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1"/>
    </row>
    <row r="667" spans="3:18"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1"/>
    </row>
    <row r="668" spans="3:18"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1"/>
    </row>
    <row r="669" spans="3:18"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1"/>
    </row>
    <row r="670" spans="3:18"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1"/>
    </row>
    <row r="671" spans="3:18"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1"/>
    </row>
    <row r="672" spans="3:18"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1"/>
    </row>
    <row r="673" spans="3:18"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1"/>
    </row>
    <row r="674" spans="3:18"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1"/>
    </row>
    <row r="675" spans="3:18"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1"/>
    </row>
    <row r="676" spans="3:18"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1"/>
    </row>
    <row r="677" spans="3:18"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1"/>
    </row>
    <row r="678" spans="3:18"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1"/>
    </row>
    <row r="679" spans="3:18"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1"/>
    </row>
    <row r="680" spans="3:18"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1"/>
    </row>
    <row r="681" spans="3:18"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1"/>
    </row>
    <row r="682" spans="3:18"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1"/>
    </row>
    <row r="683" spans="3:18"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1"/>
    </row>
    <row r="684" spans="3:18"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1"/>
    </row>
    <row r="685" spans="3:18"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1"/>
    </row>
    <row r="686" spans="3:18"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1"/>
    </row>
    <row r="687" spans="3:18"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1"/>
    </row>
    <row r="688" spans="3:18"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1"/>
    </row>
    <row r="689" spans="3:18"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1"/>
    </row>
    <row r="690" spans="3:18"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1"/>
    </row>
    <row r="691" spans="3:18"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1"/>
    </row>
    <row r="692" spans="3:18"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1"/>
    </row>
    <row r="693" spans="3:18"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1"/>
    </row>
    <row r="694" spans="3:18"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1"/>
    </row>
    <row r="695" spans="3:18"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1"/>
    </row>
    <row r="696" spans="3:18"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1"/>
    </row>
    <row r="697" spans="3:18"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1"/>
    </row>
    <row r="698" spans="3:18"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1"/>
    </row>
    <row r="699" spans="3:18"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1"/>
    </row>
    <row r="700" spans="3:18"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1"/>
    </row>
    <row r="701" spans="3:18"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1"/>
    </row>
    <row r="702" spans="3:18"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1"/>
    </row>
    <row r="703" spans="3:18"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1"/>
    </row>
    <row r="704" spans="3:18"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1"/>
    </row>
    <row r="705" spans="3:18"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1"/>
    </row>
    <row r="706" spans="3:18"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1"/>
    </row>
    <row r="707" spans="3:18"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1"/>
    </row>
    <row r="708" spans="3:18"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1"/>
    </row>
    <row r="709" spans="3:18"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1"/>
    </row>
    <row r="710" spans="3:18"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1"/>
    </row>
    <row r="711" spans="3:18"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1"/>
    </row>
    <row r="712" spans="3:18"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1"/>
    </row>
    <row r="713" spans="3:18"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1"/>
    </row>
    <row r="714" spans="3:18"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1"/>
    </row>
    <row r="715" spans="3:18"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1"/>
    </row>
    <row r="716" spans="3:18"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1"/>
    </row>
    <row r="717" spans="3:18"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1"/>
    </row>
    <row r="718" spans="3:18"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1"/>
    </row>
    <row r="719" spans="3:18"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1"/>
    </row>
    <row r="720" spans="3:18"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1"/>
    </row>
    <row r="721" spans="3:18"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1"/>
    </row>
    <row r="722" spans="3:18"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1"/>
    </row>
    <row r="723" spans="3:18"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1"/>
    </row>
    <row r="724" spans="3:18"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1"/>
    </row>
    <row r="725" spans="3:18"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1"/>
    </row>
    <row r="726" spans="3:18"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1"/>
    </row>
    <row r="727" spans="3:18"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1"/>
    </row>
    <row r="728" spans="3:18"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1"/>
    </row>
    <row r="729" spans="3:18"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1"/>
    </row>
    <row r="730" spans="3:18"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1"/>
    </row>
    <row r="731" spans="3:18"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1"/>
    </row>
    <row r="732" spans="3:18"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1"/>
    </row>
    <row r="733" spans="3:18"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1"/>
    </row>
    <row r="734" spans="3:18"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1"/>
    </row>
    <row r="735" spans="3:18"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1"/>
    </row>
    <row r="736" spans="3:18"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1"/>
    </row>
    <row r="737" spans="3:18"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1"/>
    </row>
    <row r="738" spans="3:18"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1"/>
    </row>
    <row r="739" spans="3:18"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1"/>
    </row>
    <row r="740" spans="3:18"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1"/>
    </row>
    <row r="741" spans="3:18"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1"/>
    </row>
    <row r="742" spans="3:18"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1"/>
    </row>
    <row r="743" spans="3:18"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1"/>
    </row>
    <row r="744" spans="3:18"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1"/>
    </row>
    <row r="745" spans="3:18"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1"/>
    </row>
    <row r="746" spans="3:18"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1"/>
    </row>
    <row r="747" spans="3:18"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1"/>
    </row>
    <row r="748" spans="3:18"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1"/>
    </row>
    <row r="749" spans="3:18"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1"/>
    </row>
    <row r="750" spans="3:18"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1"/>
    </row>
    <row r="751" spans="3:18"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1"/>
    </row>
    <row r="752" spans="3:18"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1"/>
    </row>
    <row r="753" spans="3:18"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1"/>
    </row>
    <row r="754" spans="3:18"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1"/>
    </row>
    <row r="755" spans="3:18"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1"/>
    </row>
    <row r="756" spans="3:18"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1"/>
    </row>
    <row r="757" spans="3:18"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1"/>
    </row>
    <row r="758" spans="3:18"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1"/>
    </row>
    <row r="759" spans="3:18"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1"/>
    </row>
    <row r="760" spans="3:18"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1"/>
    </row>
    <row r="761" spans="3:18"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1"/>
    </row>
    <row r="762" spans="3:18"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1"/>
    </row>
    <row r="763" spans="3:18"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1"/>
    </row>
    <row r="764" spans="3:18"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1"/>
    </row>
    <row r="765" spans="3:18"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1"/>
    </row>
    <row r="766" spans="3:18"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1"/>
    </row>
    <row r="767" spans="3:18"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1"/>
    </row>
    <row r="768" spans="3:18"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1"/>
    </row>
    <row r="769" spans="3:18"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1"/>
    </row>
    <row r="770" spans="3:18"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1"/>
    </row>
    <row r="771" spans="3:18"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1"/>
    </row>
    <row r="772" spans="3:18"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1"/>
    </row>
    <row r="773" spans="3:18"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1"/>
    </row>
    <row r="774" spans="3:18"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1"/>
    </row>
    <row r="775" spans="3:18"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1"/>
    </row>
    <row r="776" spans="3:18"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1"/>
    </row>
    <row r="777" spans="3:18"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1"/>
    </row>
    <row r="778" spans="3:18"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1"/>
    </row>
    <row r="779" spans="3:18"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1"/>
    </row>
    <row r="780" spans="3:18"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1"/>
    </row>
    <row r="781" spans="3:18"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1"/>
    </row>
    <row r="782" spans="3:18"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1"/>
    </row>
    <row r="783" spans="3:18"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1"/>
    </row>
    <row r="784" spans="3:18"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1"/>
    </row>
    <row r="785" spans="3:18"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1"/>
    </row>
    <row r="786" spans="3:18"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1"/>
    </row>
    <row r="787" spans="3:18"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1"/>
    </row>
    <row r="788" spans="3:18"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1"/>
    </row>
    <row r="789" spans="3:18"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1"/>
    </row>
    <row r="790" spans="3:18"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1"/>
    </row>
    <row r="791" spans="3:18"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1"/>
    </row>
    <row r="792" spans="3:18"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1"/>
    </row>
    <row r="793" spans="3:18"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1"/>
    </row>
    <row r="794" spans="3:18"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1"/>
    </row>
    <row r="795" spans="3:18"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1"/>
    </row>
    <row r="796" spans="3:18"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1"/>
    </row>
    <row r="797" spans="3:18"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1"/>
    </row>
    <row r="798" spans="3:18"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1"/>
    </row>
    <row r="799" spans="3:18"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1"/>
    </row>
    <row r="800" spans="3:18"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1"/>
    </row>
    <row r="801" spans="3:18"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1"/>
    </row>
    <row r="802" spans="3:18"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1"/>
    </row>
    <row r="803" spans="3:18"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1"/>
    </row>
    <row r="804" spans="3:18"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1"/>
    </row>
    <row r="805" spans="3:18"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1"/>
    </row>
    <row r="806" spans="3:18"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1"/>
    </row>
    <row r="807" spans="3:18"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1"/>
    </row>
    <row r="808" spans="3:18"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1"/>
    </row>
    <row r="809" spans="3:18"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1"/>
    </row>
    <row r="810" spans="3:18"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1"/>
    </row>
    <row r="811" spans="3:18"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1"/>
    </row>
    <row r="812" spans="3:18"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1"/>
    </row>
    <row r="813" spans="3:18"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1"/>
    </row>
    <row r="814" spans="3:18"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1"/>
    </row>
    <row r="815" spans="3:18"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1"/>
    </row>
    <row r="816" spans="3:18"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1"/>
    </row>
    <row r="817" spans="3:18"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1"/>
    </row>
    <row r="818" spans="3:18"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1"/>
    </row>
    <row r="819" spans="3:18"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1"/>
    </row>
    <row r="820" spans="3:18"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1"/>
    </row>
    <row r="821" spans="3:18"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1"/>
    </row>
    <row r="822" spans="3:18"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1"/>
    </row>
    <row r="823" spans="3:18"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1"/>
    </row>
    <row r="824" spans="3:18"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1"/>
    </row>
    <row r="825" spans="3:18"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1"/>
    </row>
    <row r="826" spans="3:18"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1"/>
    </row>
    <row r="827" spans="3:18"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1"/>
    </row>
    <row r="828" spans="3:18"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1"/>
    </row>
    <row r="829" spans="3:18"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1"/>
    </row>
    <row r="830" spans="3:18"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1"/>
    </row>
    <row r="831" spans="3:18"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1"/>
    </row>
    <row r="832" spans="3:18"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1"/>
    </row>
    <row r="833" spans="3:18"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1"/>
    </row>
    <row r="834" spans="3:18"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1"/>
    </row>
    <row r="835" spans="3:18"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1"/>
    </row>
    <row r="836" spans="3:18"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1"/>
    </row>
    <row r="837" spans="3:18"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1"/>
    </row>
    <row r="838" spans="3:18"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1"/>
    </row>
    <row r="839" spans="3:18"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1"/>
    </row>
    <row r="840" spans="3:18"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1"/>
    </row>
    <row r="841" spans="3:18"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1"/>
    </row>
    <row r="842" spans="3:18"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1"/>
    </row>
    <row r="843" spans="3:18"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1"/>
    </row>
    <row r="844" spans="3:18"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1"/>
    </row>
    <row r="845" spans="3:18"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1"/>
    </row>
    <row r="846" spans="3:18"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1"/>
    </row>
    <row r="847" spans="3:18"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1"/>
    </row>
    <row r="848" spans="3:18"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1"/>
    </row>
    <row r="849" spans="3:18"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1"/>
    </row>
    <row r="850" spans="3:18"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1"/>
    </row>
    <row r="851" spans="3:18"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1"/>
    </row>
    <row r="852" spans="3:18"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1"/>
    </row>
    <row r="853" spans="3:18"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1"/>
    </row>
    <row r="854" spans="3:18"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1"/>
    </row>
    <row r="855" spans="3:18"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1"/>
    </row>
    <row r="856" spans="3:18"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1"/>
    </row>
    <row r="857" spans="3:18"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1"/>
    </row>
    <row r="858" spans="3:18"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1"/>
    </row>
    <row r="859" spans="3:18"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1"/>
    </row>
    <row r="860" spans="3:18"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1"/>
    </row>
    <row r="861" spans="3:18"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1"/>
    </row>
    <row r="862" spans="3:18"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1"/>
    </row>
    <row r="863" spans="3:18"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1"/>
    </row>
    <row r="864" spans="3:18"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1"/>
    </row>
    <row r="865" spans="3:18"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1"/>
    </row>
    <row r="866" spans="3:18"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1"/>
    </row>
    <row r="867" spans="3:18"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1"/>
    </row>
    <row r="868" spans="3:18"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1"/>
    </row>
    <row r="869" spans="3:18"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1"/>
    </row>
    <row r="870" spans="3:18"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1"/>
    </row>
    <row r="871" spans="3:18"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1"/>
    </row>
    <row r="872" spans="3:18"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1"/>
    </row>
    <row r="873" spans="3:18"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1"/>
    </row>
    <row r="874" spans="3:18"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1"/>
    </row>
    <row r="875" spans="3:18"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1"/>
    </row>
    <row r="876" spans="3:18"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1"/>
    </row>
    <row r="877" spans="3:18"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1"/>
    </row>
    <row r="878" spans="3:18"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1"/>
    </row>
    <row r="879" spans="3:18"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1"/>
    </row>
    <row r="880" spans="3:18"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1"/>
    </row>
    <row r="881" spans="3:18"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1"/>
    </row>
    <row r="882" spans="3:18"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1"/>
    </row>
    <row r="883" spans="3:18"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1"/>
    </row>
    <row r="884" spans="3:18"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1"/>
    </row>
    <row r="885" spans="3:18"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1"/>
    </row>
    <row r="886" spans="3:18"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1"/>
    </row>
    <row r="887" spans="3:18"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1"/>
    </row>
    <row r="888" spans="3:18"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1"/>
    </row>
    <row r="889" spans="3:18"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1"/>
    </row>
    <row r="890" spans="3:18"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1"/>
    </row>
    <row r="891" spans="3:18"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1"/>
    </row>
    <row r="892" spans="3:18"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1"/>
    </row>
    <row r="893" spans="3:18"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1"/>
    </row>
    <row r="894" spans="3:18"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1"/>
    </row>
    <row r="895" spans="3:18"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1"/>
    </row>
    <row r="896" spans="3:18"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1"/>
    </row>
    <row r="897" spans="3:18"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1"/>
    </row>
    <row r="898" spans="3:18"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1"/>
    </row>
    <row r="899" spans="3:18"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1"/>
    </row>
    <row r="900" spans="3:18"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1"/>
    </row>
    <row r="901" spans="3:18"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1"/>
    </row>
    <row r="902" spans="3:18"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1"/>
    </row>
    <row r="903" spans="3:18"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1"/>
    </row>
    <row r="904" spans="3:18"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1"/>
    </row>
    <row r="905" spans="3:18"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1"/>
    </row>
    <row r="906" spans="3:18"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1"/>
    </row>
    <row r="907" spans="3:18"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1"/>
    </row>
    <row r="908" spans="3:18"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1"/>
    </row>
    <row r="909" spans="3:18"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1"/>
    </row>
    <row r="910" spans="3:18"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1"/>
    </row>
    <row r="911" spans="3:18"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1"/>
    </row>
    <row r="912" spans="3:18"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1"/>
    </row>
    <row r="913" spans="3:18"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1"/>
    </row>
    <row r="914" spans="3:18"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1"/>
    </row>
    <row r="915" spans="3:18"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1"/>
    </row>
    <row r="916" spans="3:18"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1"/>
    </row>
    <row r="917" spans="3:18"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1"/>
    </row>
    <row r="918" spans="3:18"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1"/>
    </row>
    <row r="919" spans="3:18"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1"/>
    </row>
    <row r="920" spans="3:18"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1"/>
    </row>
    <row r="921" spans="3:18"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1"/>
    </row>
    <row r="922" spans="3:18"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1"/>
    </row>
    <row r="923" spans="3:18"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1"/>
    </row>
    <row r="924" spans="3:18"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1"/>
    </row>
    <row r="925" spans="3:18"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1"/>
    </row>
    <row r="926" spans="3:18"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1"/>
    </row>
    <row r="927" spans="3:18"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1"/>
    </row>
    <row r="928" spans="3:18"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1"/>
    </row>
    <row r="929" spans="3:18"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1"/>
    </row>
    <row r="930" spans="3:18"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1"/>
    </row>
    <row r="931" spans="3:18"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1"/>
    </row>
    <row r="932" spans="3:18"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1"/>
    </row>
    <row r="933" spans="3:18"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1"/>
    </row>
    <row r="934" spans="3:18"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1"/>
    </row>
    <row r="935" spans="3:18"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1"/>
    </row>
    <row r="936" spans="3:18"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1"/>
    </row>
    <row r="937" spans="3:18"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1"/>
    </row>
    <row r="938" spans="3:18"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1"/>
    </row>
    <row r="939" spans="3:18"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1"/>
    </row>
    <row r="940" spans="3:18"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1"/>
    </row>
    <row r="941" spans="3:18"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1"/>
    </row>
    <row r="942" spans="3:18"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1"/>
    </row>
    <row r="943" spans="3:18"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1"/>
    </row>
    <row r="944" spans="3:18"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1"/>
    </row>
    <row r="945" spans="3:18"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1"/>
    </row>
    <row r="946" spans="3:18"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1"/>
    </row>
    <row r="947" spans="3:18"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1"/>
    </row>
    <row r="948" spans="3:18"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1"/>
    </row>
    <row r="949" spans="3:18"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1"/>
    </row>
    <row r="950" spans="3:18"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1"/>
    </row>
    <row r="951" spans="3:18"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1"/>
    </row>
    <row r="952" spans="3:18"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1"/>
    </row>
    <row r="953" spans="3:18"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1"/>
    </row>
    <row r="954" spans="3:18"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1"/>
    </row>
    <row r="955" spans="3:18"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1"/>
    </row>
    <row r="956" spans="3:18"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1"/>
    </row>
    <row r="957" spans="3:18"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1"/>
    </row>
    <row r="958" spans="3:18"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1"/>
    </row>
    <row r="959" spans="3:18"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1"/>
    </row>
    <row r="960" spans="3:18"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1"/>
    </row>
    <row r="961" spans="3:18"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1"/>
    </row>
    <row r="962" spans="3:18"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1"/>
    </row>
    <row r="963" spans="3:18"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1"/>
    </row>
    <row r="964" spans="3:18"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1"/>
    </row>
    <row r="965" spans="3:18"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1"/>
    </row>
    <row r="966" spans="3:18"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1"/>
    </row>
    <row r="967" spans="3:18"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1"/>
    </row>
    <row r="968" spans="3:18"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1"/>
    </row>
    <row r="969" spans="3:18"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1"/>
    </row>
    <row r="970" spans="3:18"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1"/>
    </row>
    <row r="971" spans="3:18"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1"/>
    </row>
    <row r="972" spans="3:18"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1"/>
    </row>
    <row r="973" spans="3:18"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1"/>
    </row>
    <row r="974" spans="3:18"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1"/>
    </row>
    <row r="975" spans="3:18"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1"/>
    </row>
    <row r="976" spans="3:18"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1"/>
    </row>
    <row r="977" spans="3:18"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1"/>
    </row>
    <row r="978" spans="3:18"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1"/>
    </row>
    <row r="979" spans="3:18"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1"/>
    </row>
    <row r="980" spans="3:18"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1"/>
    </row>
    <row r="981" spans="3:18"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1"/>
    </row>
    <row r="982" spans="3:18"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1"/>
    </row>
    <row r="983" spans="3:18"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1"/>
    </row>
    <row r="984" spans="3:18"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1"/>
    </row>
    <row r="985" spans="3:18"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1"/>
    </row>
    <row r="986" spans="3:18"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1"/>
    </row>
    <row r="987" spans="3:18"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1"/>
    </row>
    <row r="988" spans="3:18"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1"/>
    </row>
    <row r="989" spans="3:18"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1"/>
    </row>
    <row r="990" spans="3:18"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1"/>
    </row>
    <row r="991" spans="3:18"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1"/>
    </row>
    <row r="992" spans="3:18"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1"/>
    </row>
    <row r="993" spans="3:18"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1"/>
    </row>
    <row r="994" spans="3:18"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1"/>
    </row>
    <row r="995" spans="3:18"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1"/>
    </row>
    <row r="996" spans="3:18"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1"/>
    </row>
    <row r="997" spans="3:18"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1"/>
    </row>
    <row r="998" spans="3:18"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1"/>
    </row>
    <row r="999" spans="3:18"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1"/>
    </row>
    <row r="1000" spans="3:18"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1"/>
    </row>
    <row r="1001" spans="3:18">
      <c r="C1001" s="62"/>
      <c r="D1001" s="62"/>
      <c r="E1001" s="62"/>
      <c r="F1001" s="62"/>
      <c r="G1001" s="6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  <c r="R1001" s="61"/>
    </row>
    <row r="1002" spans="3:18">
      <c r="C1002" s="62"/>
      <c r="D1002" s="62"/>
      <c r="E1002" s="62"/>
      <c r="F1002" s="62"/>
      <c r="G1002" s="62"/>
      <c r="H1002" s="62"/>
      <c r="I1002" s="62"/>
      <c r="J1002" s="62"/>
      <c r="K1002" s="62"/>
      <c r="L1002" s="62"/>
      <c r="M1002" s="62"/>
      <c r="N1002" s="62"/>
      <c r="O1002" s="62"/>
      <c r="P1002" s="62"/>
      <c r="Q1002" s="62"/>
      <c r="R1002" s="61"/>
    </row>
    <row r="1003" spans="3:18">
      <c r="C1003" s="62"/>
      <c r="D1003" s="62"/>
      <c r="E1003" s="62"/>
      <c r="F1003" s="62"/>
      <c r="G1003" s="6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  <c r="R1003" s="61"/>
    </row>
    <row r="1004" spans="3:18">
      <c r="C1004" s="62"/>
      <c r="D1004" s="62"/>
      <c r="E1004" s="62"/>
      <c r="F1004" s="62"/>
      <c r="G1004" s="62"/>
      <c r="H1004" s="62"/>
      <c r="I1004" s="62"/>
      <c r="J1004" s="62"/>
      <c r="K1004" s="62"/>
      <c r="L1004" s="62"/>
      <c r="M1004" s="62"/>
      <c r="N1004" s="62"/>
      <c r="O1004" s="62"/>
      <c r="P1004" s="62"/>
      <c r="Q1004" s="62"/>
      <c r="R1004" s="61"/>
    </row>
    <row r="1005" spans="3:18">
      <c r="C1005" s="62"/>
      <c r="D1005" s="62"/>
      <c r="E1005" s="62"/>
      <c r="F1005" s="62"/>
      <c r="G1005" s="62"/>
      <c r="H1005" s="62"/>
      <c r="I1005" s="62"/>
      <c r="J1005" s="62"/>
      <c r="K1005" s="62"/>
      <c r="L1005" s="62"/>
      <c r="M1005" s="62"/>
      <c r="N1005" s="62"/>
      <c r="O1005" s="62"/>
      <c r="P1005" s="62"/>
      <c r="Q1005" s="62"/>
      <c r="R1005" s="61"/>
    </row>
    <row r="1006" spans="3:18">
      <c r="C1006" s="62"/>
      <c r="D1006" s="62"/>
      <c r="E1006" s="62"/>
      <c r="F1006" s="62"/>
      <c r="G1006" s="62"/>
      <c r="H1006" s="62"/>
      <c r="I1006" s="62"/>
      <c r="J1006" s="62"/>
      <c r="K1006" s="62"/>
      <c r="L1006" s="62"/>
      <c r="M1006" s="62"/>
      <c r="N1006" s="62"/>
      <c r="O1006" s="62"/>
      <c r="P1006" s="62"/>
      <c r="Q1006" s="62"/>
      <c r="R1006" s="61"/>
    </row>
    <row r="1007" spans="3:18">
      <c r="C1007" s="62"/>
      <c r="D1007" s="62"/>
      <c r="E1007" s="62"/>
      <c r="F1007" s="62"/>
      <c r="G1007" s="62"/>
      <c r="H1007" s="62"/>
      <c r="I1007" s="62"/>
      <c r="J1007" s="62"/>
      <c r="K1007" s="62"/>
      <c r="L1007" s="62"/>
      <c r="M1007" s="62"/>
      <c r="N1007" s="62"/>
      <c r="O1007" s="62"/>
      <c r="P1007" s="62"/>
      <c r="Q1007" s="62"/>
      <c r="R1007" s="61"/>
    </row>
    <row r="1008" spans="3:18">
      <c r="C1008" s="62"/>
      <c r="D1008" s="62"/>
      <c r="E1008" s="62"/>
      <c r="F1008" s="62"/>
      <c r="G1008" s="62"/>
      <c r="H1008" s="62"/>
      <c r="I1008" s="62"/>
      <c r="J1008" s="62"/>
      <c r="K1008" s="62"/>
      <c r="L1008" s="62"/>
      <c r="M1008" s="62"/>
      <c r="N1008" s="62"/>
      <c r="O1008" s="62"/>
      <c r="P1008" s="62"/>
      <c r="Q1008" s="62"/>
      <c r="R1008" s="61"/>
    </row>
    <row r="1009" spans="3:18">
      <c r="C1009" s="62"/>
      <c r="D1009" s="62"/>
      <c r="E1009" s="62"/>
      <c r="F1009" s="62"/>
      <c r="G1009" s="62"/>
      <c r="H1009" s="62"/>
      <c r="I1009" s="62"/>
      <c r="J1009" s="62"/>
      <c r="K1009" s="62"/>
      <c r="L1009" s="62"/>
      <c r="M1009" s="62"/>
      <c r="N1009" s="62"/>
      <c r="O1009" s="62"/>
      <c r="P1009" s="62"/>
      <c r="Q1009" s="62"/>
      <c r="R1009" s="61"/>
    </row>
    <row r="1010" spans="3:18">
      <c r="C1010" s="62"/>
      <c r="D1010" s="62"/>
      <c r="E1010" s="62"/>
      <c r="F1010" s="62"/>
      <c r="G1010" s="62"/>
      <c r="H1010" s="62"/>
      <c r="I1010" s="62"/>
      <c r="J1010" s="62"/>
      <c r="K1010" s="62"/>
      <c r="L1010" s="62"/>
      <c r="M1010" s="62"/>
      <c r="N1010" s="62"/>
      <c r="O1010" s="62"/>
      <c r="P1010" s="62"/>
      <c r="Q1010" s="62"/>
      <c r="R1010" s="61"/>
    </row>
    <row r="1011" spans="3:18">
      <c r="C1011" s="62"/>
      <c r="D1011" s="62"/>
      <c r="E1011" s="62"/>
      <c r="F1011" s="62"/>
      <c r="G1011" s="62"/>
      <c r="H1011" s="62"/>
      <c r="I1011" s="62"/>
      <c r="J1011" s="62"/>
      <c r="K1011" s="62"/>
      <c r="L1011" s="62"/>
      <c r="M1011" s="62"/>
      <c r="N1011" s="62"/>
      <c r="O1011" s="62"/>
      <c r="P1011" s="62"/>
      <c r="Q1011" s="62"/>
      <c r="R1011" s="61"/>
    </row>
    <row r="1012" spans="3:18">
      <c r="C1012" s="62"/>
      <c r="D1012" s="62"/>
      <c r="E1012" s="62"/>
      <c r="F1012" s="62"/>
      <c r="G1012" s="62"/>
      <c r="H1012" s="62"/>
      <c r="I1012" s="62"/>
      <c r="J1012" s="62"/>
      <c r="K1012" s="62"/>
      <c r="L1012" s="62"/>
      <c r="M1012" s="62"/>
      <c r="N1012" s="62"/>
      <c r="O1012" s="62"/>
      <c r="P1012" s="62"/>
      <c r="Q1012" s="62"/>
      <c r="R1012" s="61"/>
    </row>
    <row r="1013" spans="3:18">
      <c r="C1013" s="62"/>
      <c r="D1013" s="62"/>
      <c r="E1013" s="62"/>
      <c r="F1013" s="62"/>
      <c r="G1013" s="62"/>
      <c r="H1013" s="62"/>
      <c r="I1013" s="62"/>
      <c r="J1013" s="62"/>
      <c r="K1013" s="62"/>
      <c r="L1013" s="62"/>
      <c r="M1013" s="62"/>
      <c r="N1013" s="62"/>
      <c r="O1013" s="62"/>
      <c r="P1013" s="62"/>
      <c r="Q1013" s="62"/>
      <c r="R1013" s="61"/>
    </row>
    <row r="1014" spans="3:18">
      <c r="C1014" s="62"/>
      <c r="D1014" s="62"/>
      <c r="E1014" s="62"/>
      <c r="F1014" s="62"/>
      <c r="G1014" s="62"/>
      <c r="H1014" s="62"/>
      <c r="I1014" s="62"/>
      <c r="J1014" s="62"/>
      <c r="K1014" s="62"/>
      <c r="L1014" s="62"/>
      <c r="M1014" s="62"/>
      <c r="N1014" s="62"/>
      <c r="O1014" s="62"/>
      <c r="P1014" s="62"/>
      <c r="Q1014" s="62"/>
      <c r="R1014" s="61"/>
    </row>
    <row r="1015" spans="3:18">
      <c r="C1015" s="62"/>
      <c r="D1015" s="62"/>
      <c r="E1015" s="62"/>
      <c r="F1015" s="62"/>
      <c r="G1015" s="62"/>
      <c r="H1015" s="62"/>
      <c r="I1015" s="62"/>
      <c r="J1015" s="62"/>
      <c r="K1015" s="62"/>
      <c r="L1015" s="62"/>
      <c r="M1015" s="62"/>
      <c r="N1015" s="62"/>
      <c r="O1015" s="62"/>
      <c r="P1015" s="62"/>
      <c r="Q1015" s="62"/>
      <c r="R1015" s="61"/>
    </row>
    <row r="1016" spans="3:18">
      <c r="C1016" s="62"/>
      <c r="D1016" s="62"/>
      <c r="E1016" s="62"/>
      <c r="F1016" s="62"/>
      <c r="G1016" s="62"/>
      <c r="H1016" s="62"/>
      <c r="I1016" s="62"/>
      <c r="J1016" s="62"/>
      <c r="K1016" s="62"/>
      <c r="L1016" s="62"/>
      <c r="M1016" s="62"/>
      <c r="N1016" s="62"/>
      <c r="O1016" s="62"/>
      <c r="P1016" s="62"/>
      <c r="Q1016" s="62"/>
      <c r="R1016" s="61"/>
    </row>
    <row r="1017" spans="3:18">
      <c r="C1017" s="62"/>
      <c r="D1017" s="62"/>
      <c r="E1017" s="62"/>
      <c r="F1017" s="62"/>
      <c r="G1017" s="62"/>
      <c r="H1017" s="62"/>
      <c r="I1017" s="62"/>
      <c r="J1017" s="62"/>
      <c r="K1017" s="62"/>
      <c r="L1017" s="62"/>
      <c r="M1017" s="62"/>
      <c r="N1017" s="62"/>
      <c r="O1017" s="62"/>
      <c r="P1017" s="62"/>
      <c r="Q1017" s="62"/>
      <c r="R1017" s="61"/>
    </row>
    <row r="1018" spans="3:18">
      <c r="C1018" s="62"/>
      <c r="D1018" s="62"/>
      <c r="E1018" s="62"/>
      <c r="F1018" s="62"/>
      <c r="G1018" s="62"/>
      <c r="H1018" s="62"/>
      <c r="I1018" s="62"/>
      <c r="J1018" s="62"/>
      <c r="K1018" s="62"/>
      <c r="L1018" s="62"/>
      <c r="M1018" s="62"/>
      <c r="N1018" s="62"/>
      <c r="O1018" s="62"/>
      <c r="P1018" s="62"/>
      <c r="Q1018" s="62"/>
      <c r="R1018" s="61"/>
    </row>
    <row r="1019" spans="3:18">
      <c r="C1019" s="62"/>
      <c r="D1019" s="62"/>
      <c r="E1019" s="62"/>
      <c r="F1019" s="62"/>
      <c r="G1019" s="62"/>
      <c r="H1019" s="62"/>
      <c r="I1019" s="62"/>
      <c r="J1019" s="62"/>
      <c r="K1019" s="62"/>
      <c r="L1019" s="62"/>
      <c r="M1019" s="62"/>
      <c r="N1019" s="62"/>
      <c r="O1019" s="62"/>
      <c r="P1019" s="62"/>
      <c r="Q1019" s="62"/>
      <c r="R1019" s="61"/>
    </row>
    <row r="1020" spans="3:18">
      <c r="C1020" s="62"/>
      <c r="D1020" s="62"/>
      <c r="E1020" s="62"/>
      <c r="F1020" s="62"/>
      <c r="G1020" s="62"/>
      <c r="H1020" s="62"/>
      <c r="I1020" s="62"/>
      <c r="J1020" s="62"/>
      <c r="K1020" s="62"/>
      <c r="L1020" s="62"/>
      <c r="M1020" s="62"/>
      <c r="N1020" s="62"/>
      <c r="O1020" s="62"/>
      <c r="P1020" s="62"/>
      <c r="Q1020" s="62"/>
      <c r="R1020" s="61"/>
    </row>
    <row r="1021" spans="3:18">
      <c r="C1021" s="62"/>
      <c r="D1021" s="62"/>
      <c r="E1021" s="62"/>
      <c r="F1021" s="62"/>
      <c r="G1021" s="62"/>
      <c r="H1021" s="62"/>
      <c r="I1021" s="62"/>
      <c r="J1021" s="62"/>
      <c r="K1021" s="62"/>
      <c r="L1021" s="62"/>
      <c r="M1021" s="62"/>
      <c r="N1021" s="62"/>
      <c r="O1021" s="62"/>
      <c r="P1021" s="62"/>
      <c r="Q1021" s="62"/>
      <c r="R1021" s="61"/>
    </row>
    <row r="1022" spans="3:18">
      <c r="C1022" s="62"/>
      <c r="D1022" s="62"/>
      <c r="E1022" s="62"/>
      <c r="F1022" s="62"/>
      <c r="G1022" s="62"/>
      <c r="H1022" s="62"/>
      <c r="I1022" s="62"/>
      <c r="J1022" s="62"/>
      <c r="K1022" s="62"/>
      <c r="L1022" s="62"/>
      <c r="M1022" s="62"/>
      <c r="N1022" s="62"/>
      <c r="O1022" s="62"/>
      <c r="P1022" s="62"/>
      <c r="Q1022" s="62"/>
      <c r="R1022" s="61"/>
    </row>
    <row r="1023" spans="3:18">
      <c r="C1023" s="62"/>
      <c r="D1023" s="62"/>
      <c r="E1023" s="62"/>
      <c r="F1023" s="62"/>
      <c r="G1023" s="62"/>
      <c r="H1023" s="62"/>
      <c r="I1023" s="62"/>
      <c r="J1023" s="62"/>
      <c r="K1023" s="62"/>
      <c r="L1023" s="62"/>
      <c r="M1023" s="62"/>
      <c r="N1023" s="62"/>
      <c r="O1023" s="62"/>
      <c r="P1023" s="62"/>
      <c r="Q1023" s="62"/>
      <c r="R1023" s="61"/>
    </row>
    <row r="1024" spans="3:18">
      <c r="C1024" s="62"/>
      <c r="D1024" s="62"/>
      <c r="E1024" s="62"/>
      <c r="F1024" s="62"/>
      <c r="G1024" s="62"/>
      <c r="H1024" s="62"/>
      <c r="I1024" s="62"/>
      <c r="J1024" s="62"/>
      <c r="K1024" s="62"/>
      <c r="L1024" s="62"/>
      <c r="M1024" s="62"/>
      <c r="N1024" s="62"/>
      <c r="O1024" s="62"/>
      <c r="P1024" s="62"/>
      <c r="Q1024" s="62"/>
      <c r="R1024" s="61"/>
    </row>
    <row r="1025" spans="3:18">
      <c r="C1025" s="62"/>
      <c r="D1025" s="62"/>
      <c r="E1025" s="62"/>
      <c r="F1025" s="62"/>
      <c r="G1025" s="62"/>
      <c r="H1025" s="62"/>
      <c r="I1025" s="62"/>
      <c r="J1025" s="62"/>
      <c r="K1025" s="62"/>
      <c r="L1025" s="62"/>
      <c r="M1025" s="62"/>
      <c r="N1025" s="62"/>
      <c r="O1025" s="62"/>
      <c r="P1025" s="62"/>
      <c r="Q1025" s="62"/>
      <c r="R1025" s="61"/>
    </row>
    <row r="1026" spans="3:18">
      <c r="C1026" s="62"/>
      <c r="D1026" s="62"/>
      <c r="E1026" s="62"/>
      <c r="F1026" s="62"/>
      <c r="G1026" s="62"/>
      <c r="H1026" s="62"/>
      <c r="I1026" s="62"/>
      <c r="J1026" s="62"/>
      <c r="K1026" s="62"/>
      <c r="L1026" s="62"/>
      <c r="M1026" s="62"/>
      <c r="N1026" s="62"/>
      <c r="O1026" s="62"/>
      <c r="P1026" s="62"/>
      <c r="Q1026" s="62"/>
      <c r="R1026" s="61"/>
    </row>
    <row r="1027" spans="3:18">
      <c r="C1027" s="62"/>
      <c r="D1027" s="62"/>
      <c r="E1027" s="62"/>
      <c r="F1027" s="62"/>
      <c r="G1027" s="62"/>
      <c r="H1027" s="62"/>
      <c r="I1027" s="62"/>
      <c r="J1027" s="62"/>
      <c r="K1027" s="62"/>
      <c r="L1027" s="62"/>
      <c r="M1027" s="62"/>
      <c r="N1027" s="62"/>
      <c r="O1027" s="62"/>
      <c r="P1027" s="62"/>
      <c r="Q1027" s="62"/>
      <c r="R1027" s="61"/>
    </row>
    <row r="1028" spans="3:18">
      <c r="C1028" s="62"/>
      <c r="D1028" s="62"/>
      <c r="E1028" s="62"/>
      <c r="F1028" s="62"/>
      <c r="G1028" s="62"/>
      <c r="H1028" s="62"/>
      <c r="I1028" s="62"/>
      <c r="J1028" s="62"/>
      <c r="K1028" s="62"/>
      <c r="L1028" s="62"/>
      <c r="M1028" s="62"/>
      <c r="N1028" s="62"/>
      <c r="O1028" s="62"/>
      <c r="P1028" s="62"/>
      <c r="Q1028" s="62"/>
      <c r="R1028" s="61"/>
    </row>
    <row r="1029" spans="3:18">
      <c r="C1029" s="62"/>
      <c r="D1029" s="62"/>
      <c r="E1029" s="62"/>
      <c r="F1029" s="62"/>
      <c r="G1029" s="62"/>
      <c r="H1029" s="62"/>
      <c r="I1029" s="62"/>
      <c r="J1029" s="62"/>
      <c r="K1029" s="62"/>
      <c r="L1029" s="62"/>
      <c r="M1029" s="62"/>
      <c r="N1029" s="62"/>
      <c r="O1029" s="62"/>
      <c r="P1029" s="62"/>
      <c r="Q1029" s="62"/>
      <c r="R1029" s="61"/>
    </row>
    <row r="1030" spans="3:18">
      <c r="C1030" s="62"/>
      <c r="D1030" s="62"/>
      <c r="E1030" s="62"/>
      <c r="F1030" s="62"/>
      <c r="G1030" s="62"/>
      <c r="H1030" s="62"/>
      <c r="I1030" s="62"/>
      <c r="J1030" s="62"/>
      <c r="K1030" s="62"/>
      <c r="L1030" s="62"/>
      <c r="M1030" s="62"/>
      <c r="N1030" s="62"/>
      <c r="O1030" s="62"/>
      <c r="P1030" s="62"/>
      <c r="Q1030" s="62"/>
      <c r="R1030" s="61"/>
    </row>
    <row r="1031" spans="3:18">
      <c r="C1031" s="62"/>
      <c r="D1031" s="62"/>
      <c r="E1031" s="62"/>
      <c r="F1031" s="62"/>
      <c r="G1031" s="62"/>
      <c r="H1031" s="62"/>
      <c r="I1031" s="62"/>
      <c r="J1031" s="62"/>
      <c r="K1031" s="62"/>
      <c r="L1031" s="62"/>
      <c r="M1031" s="62"/>
      <c r="N1031" s="62"/>
      <c r="O1031" s="62"/>
      <c r="P1031" s="62"/>
      <c r="Q1031" s="62"/>
      <c r="R1031" s="61"/>
    </row>
    <row r="1032" spans="3:18">
      <c r="C1032" s="62"/>
      <c r="D1032" s="62"/>
      <c r="E1032" s="62"/>
      <c r="F1032" s="62"/>
      <c r="G1032" s="62"/>
      <c r="H1032" s="62"/>
      <c r="I1032" s="62"/>
      <c r="J1032" s="62"/>
      <c r="K1032" s="62"/>
      <c r="L1032" s="62"/>
      <c r="M1032" s="62"/>
      <c r="N1032" s="62"/>
      <c r="O1032" s="62"/>
      <c r="P1032" s="62"/>
      <c r="Q1032" s="62"/>
      <c r="R1032" s="61"/>
    </row>
    <row r="1033" spans="3:18">
      <c r="C1033" s="62"/>
      <c r="D1033" s="62"/>
      <c r="E1033" s="62"/>
      <c r="F1033" s="62"/>
      <c r="G1033" s="62"/>
      <c r="H1033" s="62"/>
      <c r="I1033" s="62"/>
      <c r="J1033" s="62"/>
      <c r="K1033" s="62"/>
      <c r="L1033" s="62"/>
      <c r="M1033" s="62"/>
      <c r="N1033" s="62"/>
      <c r="O1033" s="62"/>
      <c r="P1033" s="62"/>
      <c r="Q1033" s="62"/>
      <c r="R1033" s="61"/>
    </row>
    <row r="1034" spans="3:18">
      <c r="C1034" s="62"/>
      <c r="D1034" s="62"/>
      <c r="E1034" s="62"/>
      <c r="F1034" s="62"/>
      <c r="G1034" s="62"/>
      <c r="H1034" s="62"/>
      <c r="I1034" s="62"/>
      <c r="J1034" s="62"/>
      <c r="K1034" s="62"/>
      <c r="L1034" s="62"/>
      <c r="M1034" s="62"/>
      <c r="N1034" s="62"/>
      <c r="O1034" s="62"/>
      <c r="P1034" s="62"/>
      <c r="Q1034" s="62"/>
      <c r="R1034" s="61"/>
    </row>
    <row r="1035" spans="3:18">
      <c r="C1035" s="62"/>
      <c r="D1035" s="62"/>
      <c r="E1035" s="62"/>
      <c r="F1035" s="62"/>
      <c r="G1035" s="62"/>
      <c r="H1035" s="62"/>
      <c r="I1035" s="62"/>
      <c r="J1035" s="62"/>
      <c r="K1035" s="62"/>
      <c r="L1035" s="62"/>
      <c r="M1035" s="62"/>
      <c r="N1035" s="62"/>
      <c r="O1035" s="62"/>
      <c r="P1035" s="62"/>
      <c r="Q1035" s="62"/>
      <c r="R1035" s="61"/>
    </row>
    <row r="1036" spans="3:18">
      <c r="C1036" s="62"/>
      <c r="D1036" s="62"/>
      <c r="E1036" s="62"/>
      <c r="F1036" s="62"/>
      <c r="G1036" s="62"/>
      <c r="H1036" s="62"/>
      <c r="I1036" s="62"/>
      <c r="J1036" s="62"/>
      <c r="K1036" s="62"/>
      <c r="L1036" s="62"/>
      <c r="M1036" s="62"/>
      <c r="N1036" s="62"/>
      <c r="O1036" s="62"/>
      <c r="P1036" s="62"/>
      <c r="Q1036" s="62"/>
      <c r="R1036" s="61"/>
    </row>
    <row r="1037" spans="3:18">
      <c r="C1037" s="62"/>
      <c r="D1037" s="62"/>
      <c r="E1037" s="62"/>
      <c r="F1037" s="62"/>
      <c r="G1037" s="62"/>
      <c r="H1037" s="62"/>
      <c r="I1037" s="62"/>
      <c r="J1037" s="62"/>
      <c r="K1037" s="62"/>
      <c r="L1037" s="62"/>
      <c r="M1037" s="62"/>
      <c r="N1037" s="62"/>
      <c r="O1037" s="62"/>
      <c r="P1037" s="62"/>
      <c r="Q1037" s="62"/>
      <c r="R1037" s="61"/>
    </row>
    <row r="1038" spans="3:18">
      <c r="C1038" s="62"/>
      <c r="D1038" s="62"/>
      <c r="E1038" s="62"/>
      <c r="F1038" s="62"/>
      <c r="G1038" s="62"/>
      <c r="H1038" s="62"/>
      <c r="I1038" s="62"/>
      <c r="J1038" s="62"/>
      <c r="K1038" s="62"/>
      <c r="L1038" s="62"/>
      <c r="M1038" s="62"/>
      <c r="N1038" s="62"/>
      <c r="O1038" s="62"/>
      <c r="P1038" s="62"/>
      <c r="Q1038" s="62"/>
      <c r="R1038" s="61"/>
    </row>
    <row r="1039" spans="3:18">
      <c r="C1039" s="62"/>
      <c r="D1039" s="62"/>
      <c r="E1039" s="62"/>
      <c r="F1039" s="62"/>
      <c r="G1039" s="62"/>
      <c r="H1039" s="62"/>
      <c r="I1039" s="62"/>
      <c r="J1039" s="62"/>
      <c r="K1039" s="62"/>
      <c r="L1039" s="62"/>
      <c r="M1039" s="62"/>
      <c r="N1039" s="62"/>
      <c r="O1039" s="62"/>
      <c r="P1039" s="62"/>
      <c r="Q1039" s="62"/>
      <c r="R1039" s="61"/>
    </row>
    <row r="1040" spans="3:18">
      <c r="C1040" s="62"/>
      <c r="D1040" s="62"/>
      <c r="E1040" s="62"/>
      <c r="F1040" s="62"/>
      <c r="G1040" s="62"/>
      <c r="H1040" s="62"/>
      <c r="I1040" s="62"/>
      <c r="J1040" s="62"/>
      <c r="K1040" s="62"/>
      <c r="L1040" s="62"/>
      <c r="M1040" s="62"/>
      <c r="N1040" s="62"/>
      <c r="O1040" s="62"/>
      <c r="P1040" s="62"/>
      <c r="Q1040" s="62"/>
      <c r="R1040" s="61"/>
    </row>
    <row r="1041" spans="3:18">
      <c r="C1041" s="62"/>
      <c r="D1041" s="62"/>
      <c r="E1041" s="62"/>
      <c r="F1041" s="62"/>
      <c r="G1041" s="62"/>
      <c r="H1041" s="62"/>
      <c r="I1041" s="62"/>
      <c r="J1041" s="62"/>
      <c r="K1041" s="62"/>
      <c r="L1041" s="62"/>
      <c r="M1041" s="62"/>
      <c r="N1041" s="62"/>
      <c r="O1041" s="62"/>
      <c r="P1041" s="62"/>
      <c r="Q1041" s="62"/>
      <c r="R1041" s="61"/>
    </row>
    <row r="1042" spans="3:18">
      <c r="C1042" s="62"/>
      <c r="D1042" s="62"/>
      <c r="E1042" s="62"/>
      <c r="F1042" s="62"/>
      <c r="G1042" s="62"/>
      <c r="H1042" s="62"/>
      <c r="I1042" s="62"/>
      <c r="J1042" s="62"/>
      <c r="K1042" s="62"/>
      <c r="L1042" s="62"/>
      <c r="M1042" s="62"/>
      <c r="N1042" s="62"/>
      <c r="O1042" s="62"/>
      <c r="P1042" s="62"/>
      <c r="Q1042" s="62"/>
      <c r="R1042" s="61"/>
    </row>
    <row r="1043" spans="3:18">
      <c r="C1043" s="62"/>
      <c r="D1043" s="62"/>
      <c r="E1043" s="62"/>
      <c r="F1043" s="62"/>
      <c r="G1043" s="62"/>
      <c r="H1043" s="62"/>
      <c r="I1043" s="62"/>
      <c r="J1043" s="62"/>
      <c r="K1043" s="62"/>
      <c r="L1043" s="62"/>
      <c r="M1043" s="62"/>
      <c r="N1043" s="62"/>
      <c r="O1043" s="62"/>
      <c r="P1043" s="62"/>
      <c r="Q1043" s="62"/>
      <c r="R1043" s="61"/>
    </row>
    <row r="1044" spans="3:18">
      <c r="C1044" s="62"/>
      <c r="D1044" s="62"/>
      <c r="E1044" s="62"/>
      <c r="F1044" s="62"/>
      <c r="G1044" s="62"/>
      <c r="H1044" s="62"/>
      <c r="I1044" s="62"/>
      <c r="J1044" s="62"/>
      <c r="K1044" s="62"/>
      <c r="L1044" s="62"/>
      <c r="M1044" s="62"/>
      <c r="N1044" s="62"/>
      <c r="O1044" s="62"/>
      <c r="P1044" s="62"/>
      <c r="Q1044" s="62"/>
      <c r="R1044" s="61"/>
    </row>
    <row r="1045" spans="3:18">
      <c r="C1045" s="62"/>
      <c r="D1045" s="62"/>
      <c r="E1045" s="62"/>
      <c r="F1045" s="62"/>
      <c r="G1045" s="62"/>
      <c r="H1045" s="62"/>
      <c r="I1045" s="62"/>
      <c r="J1045" s="62"/>
      <c r="K1045" s="62"/>
      <c r="L1045" s="62"/>
      <c r="M1045" s="62"/>
      <c r="N1045" s="62"/>
      <c r="O1045" s="62"/>
      <c r="P1045" s="62"/>
      <c r="Q1045" s="62"/>
      <c r="R1045" s="61"/>
    </row>
    <row r="1046" spans="3:18">
      <c r="C1046" s="62"/>
      <c r="D1046" s="62"/>
      <c r="E1046" s="62"/>
      <c r="F1046" s="62"/>
      <c r="G1046" s="62"/>
      <c r="H1046" s="62"/>
      <c r="I1046" s="62"/>
      <c r="J1046" s="62"/>
      <c r="K1046" s="62"/>
      <c r="L1046" s="62"/>
      <c r="M1046" s="62"/>
      <c r="N1046" s="62"/>
      <c r="O1046" s="62"/>
      <c r="P1046" s="62"/>
      <c r="Q1046" s="62"/>
      <c r="R1046" s="61"/>
    </row>
    <row r="1047" spans="3:18">
      <c r="C1047" s="62"/>
      <c r="D1047" s="62"/>
      <c r="E1047" s="62"/>
      <c r="F1047" s="62"/>
      <c r="G1047" s="62"/>
      <c r="H1047" s="62"/>
      <c r="I1047" s="62"/>
      <c r="J1047" s="62"/>
      <c r="K1047" s="62"/>
      <c r="L1047" s="62"/>
      <c r="M1047" s="62"/>
      <c r="N1047" s="62"/>
      <c r="O1047" s="62"/>
      <c r="P1047" s="62"/>
      <c r="Q1047" s="62"/>
      <c r="R1047" s="61"/>
    </row>
    <row r="1048" spans="3:18">
      <c r="C1048" s="62"/>
      <c r="D1048" s="62"/>
      <c r="E1048" s="62"/>
      <c r="F1048" s="62"/>
      <c r="G1048" s="62"/>
      <c r="H1048" s="62"/>
      <c r="I1048" s="62"/>
      <c r="J1048" s="62"/>
      <c r="K1048" s="62"/>
      <c r="L1048" s="62"/>
      <c r="M1048" s="62"/>
      <c r="N1048" s="62"/>
      <c r="O1048" s="62"/>
      <c r="P1048" s="62"/>
      <c r="Q1048" s="62"/>
      <c r="R1048" s="61"/>
    </row>
    <row r="1049" spans="3:18">
      <c r="C1049" s="62"/>
      <c r="D1049" s="62"/>
      <c r="E1049" s="62"/>
      <c r="F1049" s="62"/>
      <c r="G1049" s="62"/>
      <c r="H1049" s="62"/>
      <c r="I1049" s="62"/>
      <c r="J1049" s="62"/>
      <c r="K1049" s="62"/>
      <c r="L1049" s="62"/>
      <c r="M1049" s="62"/>
      <c r="N1049" s="62"/>
      <c r="O1049" s="62"/>
      <c r="P1049" s="62"/>
      <c r="Q1049" s="62"/>
      <c r="R1049" s="61"/>
    </row>
    <row r="1050" spans="3:18">
      <c r="C1050" s="62"/>
      <c r="D1050" s="62"/>
      <c r="E1050" s="62"/>
      <c r="F1050" s="62"/>
      <c r="G1050" s="62"/>
      <c r="H1050" s="62"/>
      <c r="I1050" s="62"/>
      <c r="J1050" s="62"/>
      <c r="K1050" s="62"/>
      <c r="L1050" s="62"/>
      <c r="M1050" s="62"/>
      <c r="N1050" s="62"/>
      <c r="O1050" s="62"/>
      <c r="P1050" s="62"/>
      <c r="Q1050" s="62"/>
      <c r="R1050" s="61"/>
    </row>
    <row r="1051" spans="3:18">
      <c r="C1051" s="62"/>
      <c r="D1051" s="62"/>
      <c r="E1051" s="62"/>
      <c r="F1051" s="62"/>
      <c r="G1051" s="62"/>
      <c r="H1051" s="62"/>
      <c r="I1051" s="62"/>
      <c r="J1051" s="62"/>
      <c r="K1051" s="62"/>
      <c r="L1051" s="62"/>
      <c r="M1051" s="62"/>
      <c r="N1051" s="62"/>
      <c r="O1051" s="62"/>
      <c r="P1051" s="62"/>
      <c r="Q1051" s="62"/>
      <c r="R1051" s="61"/>
    </row>
    <row r="1052" spans="3:18">
      <c r="C1052" s="62"/>
      <c r="D1052" s="62"/>
      <c r="E1052" s="62"/>
      <c r="F1052" s="62"/>
      <c r="G1052" s="62"/>
      <c r="H1052" s="62"/>
      <c r="I1052" s="62"/>
      <c r="J1052" s="62"/>
      <c r="K1052" s="62"/>
      <c r="L1052" s="62"/>
      <c r="M1052" s="62"/>
      <c r="N1052" s="62"/>
      <c r="O1052" s="62"/>
      <c r="P1052" s="62"/>
      <c r="Q1052" s="62"/>
      <c r="R1052" s="61"/>
    </row>
    <row r="1053" spans="3:18">
      <c r="C1053" s="62"/>
      <c r="D1053" s="62"/>
      <c r="E1053" s="62"/>
      <c r="F1053" s="62"/>
      <c r="G1053" s="62"/>
      <c r="H1053" s="62"/>
      <c r="I1053" s="62"/>
      <c r="J1053" s="62"/>
      <c r="K1053" s="62"/>
      <c r="L1053" s="62"/>
      <c r="M1053" s="62"/>
      <c r="N1053" s="62"/>
      <c r="O1053" s="62"/>
      <c r="P1053" s="62"/>
      <c r="Q1053" s="62"/>
      <c r="R1053" s="61"/>
    </row>
    <row r="1054" spans="3:18">
      <c r="C1054" s="62"/>
      <c r="D1054" s="62"/>
      <c r="E1054" s="62"/>
      <c r="F1054" s="62"/>
      <c r="G1054" s="62"/>
      <c r="H1054" s="62"/>
      <c r="I1054" s="62"/>
      <c r="J1054" s="62"/>
      <c r="K1054" s="62"/>
      <c r="L1054" s="62"/>
      <c r="M1054" s="62"/>
      <c r="N1054" s="62"/>
      <c r="O1054" s="62"/>
      <c r="P1054" s="62"/>
      <c r="Q1054" s="62"/>
      <c r="R1054" s="61"/>
    </row>
    <row r="1055" spans="3:18">
      <c r="C1055" s="62"/>
      <c r="D1055" s="62"/>
      <c r="E1055" s="62"/>
      <c r="F1055" s="62"/>
      <c r="G1055" s="62"/>
      <c r="H1055" s="62"/>
      <c r="I1055" s="62"/>
      <c r="J1055" s="62"/>
      <c r="K1055" s="62"/>
      <c r="L1055" s="62"/>
      <c r="M1055" s="62"/>
      <c r="N1055" s="62"/>
      <c r="O1055" s="62"/>
      <c r="P1055" s="62"/>
      <c r="Q1055" s="62"/>
      <c r="R1055" s="61"/>
    </row>
    <row r="1056" spans="3:18">
      <c r="C1056" s="62"/>
      <c r="D1056" s="62"/>
      <c r="E1056" s="62"/>
      <c r="F1056" s="62"/>
      <c r="G1056" s="62"/>
      <c r="H1056" s="62"/>
      <c r="I1056" s="62"/>
      <c r="J1056" s="62"/>
      <c r="K1056" s="62"/>
      <c r="L1056" s="62"/>
      <c r="M1056" s="62"/>
      <c r="N1056" s="62"/>
      <c r="O1056" s="62"/>
      <c r="P1056" s="62"/>
      <c r="Q1056" s="62"/>
      <c r="R1056" s="61"/>
    </row>
    <row r="1057" spans="3:18">
      <c r="C1057" s="62"/>
      <c r="D1057" s="62"/>
      <c r="E1057" s="62"/>
      <c r="F1057" s="62"/>
      <c r="G1057" s="62"/>
      <c r="H1057" s="62"/>
      <c r="I1057" s="62"/>
      <c r="J1057" s="62"/>
      <c r="K1057" s="62"/>
      <c r="L1057" s="62"/>
      <c r="M1057" s="62"/>
      <c r="N1057" s="62"/>
      <c r="O1057" s="62"/>
      <c r="P1057" s="62"/>
      <c r="Q1057" s="62"/>
      <c r="R1057" s="61"/>
    </row>
    <row r="1058" spans="3:18">
      <c r="C1058" s="62"/>
      <c r="D1058" s="62"/>
      <c r="E1058" s="62"/>
      <c r="F1058" s="62"/>
      <c r="G1058" s="62"/>
      <c r="H1058" s="62"/>
      <c r="I1058" s="62"/>
      <c r="J1058" s="62"/>
      <c r="K1058" s="62"/>
      <c r="L1058" s="62"/>
      <c r="M1058" s="62"/>
      <c r="N1058" s="62"/>
      <c r="O1058" s="62"/>
      <c r="P1058" s="62"/>
      <c r="Q1058" s="62"/>
      <c r="R1058" s="61"/>
    </row>
    <row r="1059" spans="3:18">
      <c r="C1059" s="62"/>
      <c r="D1059" s="62"/>
      <c r="E1059" s="62"/>
      <c r="F1059" s="62"/>
      <c r="G1059" s="62"/>
      <c r="H1059" s="62"/>
      <c r="I1059" s="62"/>
      <c r="J1059" s="62"/>
      <c r="K1059" s="62"/>
      <c r="L1059" s="62"/>
      <c r="M1059" s="62"/>
      <c r="N1059" s="62"/>
      <c r="O1059" s="62"/>
      <c r="P1059" s="62"/>
      <c r="Q1059" s="62"/>
      <c r="R1059" s="61"/>
    </row>
    <row r="1060" spans="3:18">
      <c r="C1060" s="62"/>
      <c r="D1060" s="62"/>
      <c r="E1060" s="62"/>
      <c r="F1060" s="62"/>
      <c r="G1060" s="62"/>
      <c r="H1060" s="62"/>
      <c r="I1060" s="62"/>
      <c r="J1060" s="62"/>
      <c r="K1060" s="62"/>
      <c r="L1060" s="62"/>
      <c r="M1060" s="62"/>
      <c r="N1060" s="62"/>
      <c r="O1060" s="62"/>
      <c r="P1060" s="62"/>
      <c r="Q1060" s="62"/>
      <c r="R1060" s="61"/>
    </row>
    <row r="1061" spans="3:18">
      <c r="C1061" s="62"/>
      <c r="D1061" s="62"/>
      <c r="E1061" s="62"/>
      <c r="F1061" s="62"/>
      <c r="G1061" s="62"/>
      <c r="H1061" s="62"/>
      <c r="I1061" s="62"/>
      <c r="J1061" s="62"/>
      <c r="K1061" s="62"/>
      <c r="L1061" s="62"/>
      <c r="M1061" s="62"/>
      <c r="N1061" s="62"/>
      <c r="O1061" s="62"/>
      <c r="P1061" s="62"/>
      <c r="Q1061" s="62"/>
      <c r="R1061" s="61"/>
    </row>
    <row r="1062" spans="3:18">
      <c r="C1062" s="62"/>
      <c r="D1062" s="62"/>
      <c r="E1062" s="62"/>
      <c r="F1062" s="62"/>
      <c r="G1062" s="62"/>
      <c r="H1062" s="62"/>
      <c r="I1062" s="62"/>
      <c r="J1062" s="62"/>
      <c r="K1062" s="62"/>
      <c r="L1062" s="62"/>
      <c r="M1062" s="62"/>
      <c r="N1062" s="62"/>
      <c r="O1062" s="62"/>
      <c r="P1062" s="62"/>
      <c r="Q1062" s="62"/>
      <c r="R1062" s="61"/>
    </row>
    <row r="1063" spans="3:18">
      <c r="C1063" s="62"/>
      <c r="D1063" s="62"/>
      <c r="E1063" s="62"/>
      <c r="F1063" s="62"/>
      <c r="G1063" s="62"/>
      <c r="H1063" s="62"/>
      <c r="I1063" s="62"/>
      <c r="J1063" s="62"/>
      <c r="K1063" s="62"/>
      <c r="L1063" s="62"/>
      <c r="M1063" s="62"/>
      <c r="N1063" s="62"/>
      <c r="O1063" s="62"/>
      <c r="P1063" s="62"/>
      <c r="Q1063" s="62"/>
      <c r="R1063" s="61"/>
    </row>
    <row r="1064" spans="3:18">
      <c r="C1064" s="62"/>
      <c r="D1064" s="62"/>
      <c r="E1064" s="62"/>
      <c r="F1064" s="62"/>
      <c r="G1064" s="62"/>
      <c r="H1064" s="62"/>
      <c r="I1064" s="62"/>
      <c r="J1064" s="62"/>
      <c r="K1064" s="62"/>
      <c r="L1064" s="62"/>
      <c r="M1064" s="62"/>
      <c r="N1064" s="62"/>
      <c r="O1064" s="62"/>
      <c r="P1064" s="62"/>
      <c r="Q1064" s="62"/>
      <c r="R1064" s="61"/>
    </row>
    <row r="1065" spans="3:18">
      <c r="C1065" s="62"/>
      <c r="D1065" s="62"/>
      <c r="E1065" s="62"/>
      <c r="F1065" s="62"/>
      <c r="G1065" s="62"/>
      <c r="H1065" s="62"/>
      <c r="I1065" s="62"/>
      <c r="J1065" s="62"/>
      <c r="K1065" s="62"/>
      <c r="L1065" s="62"/>
      <c r="M1065" s="62"/>
      <c r="N1065" s="62"/>
      <c r="O1065" s="62"/>
      <c r="P1065" s="62"/>
      <c r="Q1065" s="62"/>
      <c r="R1065" s="61"/>
    </row>
    <row r="1066" spans="3:18">
      <c r="C1066" s="62"/>
      <c r="D1066" s="62"/>
      <c r="E1066" s="62"/>
      <c r="F1066" s="62"/>
      <c r="G1066" s="62"/>
      <c r="H1066" s="62"/>
      <c r="I1066" s="62"/>
      <c r="J1066" s="62"/>
      <c r="K1066" s="62"/>
      <c r="L1066" s="62"/>
      <c r="M1066" s="62"/>
      <c r="N1066" s="62"/>
      <c r="O1066" s="62"/>
      <c r="P1066" s="62"/>
      <c r="Q1066" s="62"/>
      <c r="R1066" s="61"/>
    </row>
    <row r="1067" spans="3:18">
      <c r="C1067" s="62"/>
      <c r="D1067" s="62"/>
      <c r="E1067" s="62"/>
      <c r="F1067" s="62"/>
      <c r="G1067" s="62"/>
      <c r="H1067" s="62"/>
      <c r="I1067" s="62"/>
      <c r="J1067" s="62"/>
      <c r="K1067" s="62"/>
      <c r="L1067" s="62"/>
      <c r="M1067" s="62"/>
      <c r="N1067" s="62"/>
      <c r="O1067" s="62"/>
      <c r="P1067" s="62"/>
      <c r="Q1067" s="62"/>
      <c r="R1067" s="61"/>
    </row>
    <row r="1068" spans="3:18">
      <c r="C1068" s="62"/>
      <c r="D1068" s="62"/>
      <c r="E1068" s="62"/>
      <c r="F1068" s="62"/>
      <c r="G1068" s="62"/>
      <c r="H1068" s="62"/>
      <c r="I1068" s="62"/>
      <c r="J1068" s="62"/>
      <c r="K1068" s="62"/>
      <c r="L1068" s="62"/>
      <c r="M1068" s="62"/>
      <c r="N1068" s="62"/>
      <c r="O1068" s="62"/>
      <c r="P1068" s="62"/>
      <c r="Q1068" s="62"/>
      <c r="R1068" s="61"/>
    </row>
    <row r="1069" spans="3:18">
      <c r="C1069" s="62"/>
      <c r="D1069" s="62"/>
      <c r="E1069" s="62"/>
      <c r="F1069" s="62"/>
      <c r="G1069" s="62"/>
      <c r="H1069" s="62"/>
      <c r="I1069" s="62"/>
      <c r="J1069" s="62"/>
      <c r="K1069" s="62"/>
      <c r="L1069" s="62"/>
      <c r="M1069" s="62"/>
      <c r="N1069" s="62"/>
      <c r="O1069" s="62"/>
      <c r="P1069" s="62"/>
      <c r="Q1069" s="62"/>
      <c r="R1069" s="61"/>
    </row>
    <row r="1070" spans="3:18">
      <c r="C1070" s="62"/>
      <c r="D1070" s="62"/>
      <c r="E1070" s="62"/>
      <c r="F1070" s="62"/>
      <c r="G1070" s="62"/>
      <c r="H1070" s="62"/>
      <c r="I1070" s="62"/>
      <c r="J1070" s="62"/>
      <c r="K1070" s="62"/>
      <c r="L1070" s="62"/>
      <c r="M1070" s="62"/>
      <c r="N1070" s="62"/>
      <c r="O1070" s="62"/>
      <c r="P1070" s="62"/>
      <c r="Q1070" s="62"/>
      <c r="R1070" s="61"/>
    </row>
    <row r="1071" spans="3:18">
      <c r="C1071" s="62"/>
      <c r="D1071" s="62"/>
      <c r="E1071" s="62"/>
      <c r="F1071" s="62"/>
      <c r="G1071" s="62"/>
      <c r="H1071" s="62"/>
      <c r="I1071" s="62"/>
      <c r="J1071" s="62"/>
      <c r="K1071" s="62"/>
      <c r="L1071" s="62"/>
      <c r="M1071" s="62"/>
      <c r="N1071" s="62"/>
      <c r="O1071" s="62"/>
      <c r="P1071" s="62"/>
      <c r="Q1071" s="62"/>
      <c r="R1071" s="61"/>
    </row>
    <row r="1072" spans="3:18">
      <c r="C1072" s="62"/>
      <c r="D1072" s="62"/>
      <c r="E1072" s="62"/>
      <c r="F1072" s="62"/>
      <c r="G1072" s="62"/>
      <c r="H1072" s="62"/>
      <c r="I1072" s="62"/>
      <c r="J1072" s="62"/>
      <c r="K1072" s="62"/>
      <c r="L1072" s="62"/>
      <c r="M1072" s="62"/>
      <c r="N1072" s="62"/>
      <c r="O1072" s="62"/>
      <c r="P1072" s="62"/>
      <c r="Q1072" s="62"/>
      <c r="R1072" s="61"/>
    </row>
    <row r="1073" spans="3:18">
      <c r="C1073" s="62"/>
      <c r="D1073" s="62"/>
      <c r="E1073" s="62"/>
      <c r="F1073" s="62"/>
      <c r="G1073" s="62"/>
      <c r="H1073" s="62"/>
      <c r="I1073" s="62"/>
      <c r="J1073" s="62"/>
      <c r="K1073" s="62"/>
      <c r="L1073" s="62"/>
      <c r="M1073" s="62"/>
      <c r="N1073" s="62"/>
      <c r="O1073" s="62"/>
      <c r="P1073" s="62"/>
      <c r="Q1073" s="62"/>
      <c r="R1073" s="61"/>
    </row>
    <row r="1074" spans="3:18">
      <c r="C1074" s="62"/>
      <c r="D1074" s="62"/>
      <c r="E1074" s="62"/>
      <c r="F1074" s="62"/>
      <c r="G1074" s="62"/>
      <c r="H1074" s="62"/>
      <c r="I1074" s="62"/>
      <c r="J1074" s="62"/>
      <c r="K1074" s="62"/>
      <c r="L1074" s="62"/>
      <c r="M1074" s="62"/>
      <c r="N1074" s="62"/>
      <c r="O1074" s="62"/>
      <c r="P1074" s="62"/>
      <c r="Q1074" s="62"/>
      <c r="R1074" s="61"/>
    </row>
    <row r="1075" spans="3:18">
      <c r="C1075" s="62"/>
      <c r="D1075" s="62"/>
      <c r="E1075" s="62"/>
      <c r="F1075" s="62"/>
      <c r="G1075" s="62"/>
      <c r="H1075" s="62"/>
      <c r="I1075" s="62"/>
      <c r="J1075" s="62"/>
      <c r="K1075" s="62"/>
      <c r="L1075" s="62"/>
      <c r="M1075" s="62"/>
      <c r="N1075" s="62"/>
      <c r="O1075" s="62"/>
      <c r="P1075" s="62"/>
      <c r="Q1075" s="62"/>
      <c r="R1075" s="61"/>
    </row>
    <row r="1076" spans="3:18">
      <c r="C1076" s="62"/>
      <c r="D1076" s="62"/>
      <c r="E1076" s="62"/>
      <c r="F1076" s="62"/>
      <c r="G1076" s="62"/>
      <c r="H1076" s="62"/>
      <c r="I1076" s="62"/>
      <c r="J1076" s="62"/>
      <c r="K1076" s="62"/>
      <c r="L1076" s="62"/>
      <c r="M1076" s="62"/>
      <c r="N1076" s="62"/>
      <c r="O1076" s="62"/>
      <c r="P1076" s="62"/>
      <c r="Q1076" s="62"/>
      <c r="R1076" s="61"/>
    </row>
    <row r="1077" spans="3:18">
      <c r="C1077" s="62"/>
      <c r="D1077" s="62"/>
      <c r="E1077" s="62"/>
      <c r="F1077" s="62"/>
      <c r="G1077" s="62"/>
      <c r="H1077" s="62"/>
      <c r="I1077" s="62"/>
      <c r="J1077" s="62"/>
      <c r="K1077" s="62"/>
      <c r="L1077" s="62"/>
      <c r="M1077" s="62"/>
      <c r="N1077" s="62"/>
      <c r="O1077" s="62"/>
      <c r="P1077" s="62"/>
      <c r="Q1077" s="62"/>
      <c r="R1077" s="61"/>
    </row>
    <row r="1078" spans="3:18">
      <c r="C1078" s="62"/>
      <c r="D1078" s="62"/>
      <c r="E1078" s="62"/>
      <c r="F1078" s="62"/>
      <c r="G1078" s="62"/>
      <c r="H1078" s="62"/>
      <c r="I1078" s="62"/>
      <c r="J1078" s="62"/>
      <c r="K1078" s="62"/>
      <c r="L1078" s="62"/>
      <c r="M1078" s="62"/>
      <c r="N1078" s="62"/>
      <c r="O1078" s="62"/>
      <c r="P1078" s="62"/>
      <c r="Q1078" s="62"/>
      <c r="R1078" s="61"/>
    </row>
    <row r="1079" spans="3:18">
      <c r="C1079" s="62"/>
      <c r="D1079" s="62"/>
      <c r="E1079" s="62"/>
      <c r="F1079" s="62"/>
      <c r="G1079" s="62"/>
      <c r="H1079" s="62"/>
      <c r="I1079" s="62"/>
      <c r="J1079" s="62"/>
      <c r="K1079" s="62"/>
      <c r="L1079" s="62"/>
      <c r="M1079" s="62"/>
      <c r="N1079" s="62"/>
      <c r="O1079" s="62"/>
      <c r="P1079" s="62"/>
      <c r="Q1079" s="62"/>
      <c r="R1079" s="61"/>
    </row>
    <row r="1080" spans="3:18">
      <c r="C1080" s="62"/>
      <c r="D1080" s="62"/>
      <c r="E1080" s="62"/>
      <c r="F1080" s="62"/>
      <c r="G1080" s="62"/>
      <c r="H1080" s="62"/>
      <c r="I1080" s="62"/>
      <c r="J1080" s="62"/>
      <c r="K1080" s="62"/>
      <c r="L1080" s="62"/>
      <c r="M1080" s="62"/>
      <c r="N1080" s="62"/>
      <c r="O1080" s="62"/>
      <c r="P1080" s="62"/>
      <c r="Q1080" s="62"/>
      <c r="R1080" s="61"/>
    </row>
    <row r="1081" spans="3:18">
      <c r="C1081" s="62"/>
      <c r="D1081" s="62"/>
      <c r="E1081" s="62"/>
      <c r="F1081" s="62"/>
      <c r="G1081" s="62"/>
      <c r="H1081" s="62"/>
      <c r="I1081" s="62"/>
      <c r="J1081" s="62"/>
      <c r="K1081" s="62"/>
      <c r="L1081" s="62"/>
      <c r="M1081" s="62"/>
      <c r="N1081" s="62"/>
      <c r="O1081" s="62"/>
      <c r="P1081" s="62"/>
      <c r="Q1081" s="62"/>
      <c r="R1081" s="61"/>
    </row>
    <row r="1082" spans="3:18">
      <c r="C1082" s="62"/>
      <c r="D1082" s="62"/>
      <c r="E1082" s="62"/>
      <c r="F1082" s="62"/>
      <c r="G1082" s="62"/>
      <c r="H1082" s="62"/>
      <c r="I1082" s="62"/>
      <c r="J1082" s="62"/>
      <c r="K1082" s="62"/>
      <c r="L1082" s="62"/>
      <c r="M1082" s="62"/>
      <c r="N1082" s="62"/>
      <c r="O1082" s="62"/>
      <c r="P1082" s="62"/>
      <c r="Q1082" s="62"/>
      <c r="R1082" s="61"/>
    </row>
    <row r="1083" spans="3:18">
      <c r="C1083" s="62"/>
      <c r="D1083" s="62"/>
      <c r="E1083" s="62"/>
      <c r="F1083" s="62"/>
      <c r="G1083" s="62"/>
      <c r="H1083" s="62"/>
      <c r="I1083" s="62"/>
      <c r="J1083" s="62"/>
      <c r="K1083" s="62"/>
      <c r="L1083" s="62"/>
      <c r="M1083" s="62"/>
      <c r="N1083" s="62"/>
      <c r="O1083" s="62"/>
      <c r="P1083" s="62"/>
      <c r="Q1083" s="62"/>
      <c r="R1083" s="61"/>
    </row>
    <row r="1084" spans="3:18">
      <c r="C1084" s="62"/>
      <c r="D1084" s="62"/>
      <c r="E1084" s="62"/>
      <c r="F1084" s="62"/>
      <c r="G1084" s="62"/>
      <c r="H1084" s="62"/>
      <c r="I1084" s="62"/>
      <c r="J1084" s="62"/>
      <c r="K1084" s="62"/>
      <c r="L1084" s="62"/>
      <c r="M1084" s="62"/>
      <c r="N1084" s="62"/>
      <c r="O1084" s="62"/>
      <c r="P1084" s="62"/>
      <c r="Q1084" s="62"/>
      <c r="R1084" s="61"/>
    </row>
    <row r="1085" spans="3:18">
      <c r="C1085" s="62"/>
      <c r="D1085" s="62"/>
      <c r="E1085" s="62"/>
      <c r="F1085" s="62"/>
      <c r="G1085" s="62"/>
      <c r="H1085" s="62"/>
      <c r="I1085" s="62"/>
      <c r="J1085" s="62"/>
      <c r="K1085" s="62"/>
      <c r="L1085" s="62"/>
      <c r="M1085" s="62"/>
      <c r="N1085" s="62"/>
      <c r="O1085" s="62"/>
      <c r="P1085" s="62"/>
      <c r="Q1085" s="62"/>
      <c r="R1085" s="61"/>
    </row>
    <row r="1086" spans="3:18">
      <c r="C1086" s="62"/>
      <c r="D1086" s="62"/>
      <c r="E1086" s="62"/>
      <c r="F1086" s="62"/>
      <c r="G1086" s="62"/>
      <c r="H1086" s="62"/>
      <c r="I1086" s="62"/>
      <c r="J1086" s="62"/>
      <c r="K1086" s="62"/>
      <c r="L1086" s="62"/>
      <c r="M1086" s="62"/>
      <c r="N1086" s="62"/>
      <c r="O1086" s="62"/>
      <c r="P1086" s="62"/>
      <c r="Q1086" s="62"/>
      <c r="R1086" s="61"/>
    </row>
    <row r="1087" spans="3:18">
      <c r="C1087" s="62"/>
      <c r="D1087" s="62"/>
      <c r="E1087" s="62"/>
      <c r="F1087" s="62"/>
      <c r="G1087" s="62"/>
      <c r="H1087" s="62"/>
      <c r="I1087" s="62"/>
      <c r="J1087" s="62"/>
      <c r="K1087" s="62"/>
      <c r="L1087" s="62"/>
      <c r="M1087" s="62"/>
      <c r="N1087" s="62"/>
      <c r="O1087" s="62"/>
      <c r="P1087" s="62"/>
      <c r="Q1087" s="62"/>
      <c r="R1087" s="61"/>
    </row>
    <row r="1088" spans="3:18">
      <c r="C1088" s="62"/>
      <c r="D1088" s="62"/>
      <c r="E1088" s="62"/>
      <c r="F1088" s="62"/>
      <c r="G1088" s="62"/>
      <c r="H1088" s="62"/>
      <c r="I1088" s="62"/>
      <c r="J1088" s="62"/>
      <c r="K1088" s="62"/>
      <c r="L1088" s="62"/>
      <c r="M1088" s="62"/>
      <c r="N1088" s="62"/>
      <c r="O1088" s="62"/>
      <c r="P1088" s="62"/>
      <c r="Q1088" s="62"/>
      <c r="R1088" s="61"/>
    </row>
    <row r="1089" spans="3:18">
      <c r="C1089" s="62"/>
      <c r="D1089" s="62"/>
      <c r="E1089" s="62"/>
      <c r="F1089" s="62"/>
      <c r="G1089" s="62"/>
      <c r="H1089" s="62"/>
      <c r="I1089" s="62"/>
      <c r="J1089" s="62"/>
      <c r="K1089" s="62"/>
      <c r="L1089" s="62"/>
      <c r="M1089" s="62"/>
      <c r="N1089" s="62"/>
      <c r="O1089" s="62"/>
      <c r="P1089" s="62"/>
      <c r="Q1089" s="62"/>
      <c r="R1089" s="61"/>
    </row>
    <row r="1090" spans="3:18">
      <c r="C1090" s="62"/>
      <c r="D1090" s="62"/>
      <c r="E1090" s="62"/>
      <c r="F1090" s="62"/>
      <c r="G1090" s="62"/>
      <c r="H1090" s="62"/>
      <c r="I1090" s="62"/>
      <c r="J1090" s="62"/>
      <c r="K1090" s="62"/>
      <c r="L1090" s="62"/>
      <c r="M1090" s="62"/>
      <c r="N1090" s="62"/>
      <c r="O1090" s="62"/>
      <c r="P1090" s="62"/>
      <c r="Q1090" s="62"/>
      <c r="R1090" s="61"/>
    </row>
    <row r="1091" spans="3:18">
      <c r="C1091" s="62"/>
      <c r="D1091" s="62"/>
      <c r="E1091" s="62"/>
      <c r="F1091" s="62"/>
      <c r="G1091" s="62"/>
      <c r="H1091" s="62"/>
      <c r="I1091" s="62"/>
      <c r="J1091" s="62"/>
      <c r="K1091" s="62"/>
      <c r="L1091" s="62"/>
      <c r="M1091" s="62"/>
      <c r="N1091" s="62"/>
      <c r="O1091" s="62"/>
      <c r="P1091" s="62"/>
      <c r="Q1091" s="62"/>
      <c r="R1091" s="61"/>
    </row>
    <row r="1092" spans="3:18">
      <c r="C1092" s="62"/>
      <c r="D1092" s="62"/>
      <c r="E1092" s="62"/>
      <c r="F1092" s="62"/>
      <c r="G1092" s="62"/>
      <c r="H1092" s="62"/>
      <c r="I1092" s="62"/>
      <c r="J1092" s="62"/>
      <c r="K1092" s="62"/>
      <c r="L1092" s="62"/>
      <c r="M1092" s="62"/>
      <c r="N1092" s="62"/>
      <c r="O1092" s="62"/>
      <c r="P1092" s="62"/>
      <c r="Q1092" s="62"/>
      <c r="R1092" s="61"/>
    </row>
    <row r="1093" spans="3:18">
      <c r="C1093" s="62"/>
      <c r="D1093" s="62"/>
      <c r="E1093" s="62"/>
      <c r="F1093" s="62"/>
      <c r="G1093" s="62"/>
      <c r="H1093" s="62"/>
      <c r="I1093" s="62"/>
      <c r="J1093" s="62"/>
      <c r="K1093" s="62"/>
      <c r="L1093" s="62"/>
      <c r="M1093" s="62"/>
      <c r="N1093" s="62"/>
      <c r="O1093" s="62"/>
      <c r="P1093" s="62"/>
      <c r="Q1093" s="62"/>
      <c r="R1093" s="61"/>
    </row>
    <row r="1094" spans="3:18">
      <c r="C1094" s="62"/>
      <c r="D1094" s="62"/>
      <c r="E1094" s="62"/>
      <c r="F1094" s="62"/>
      <c r="G1094" s="62"/>
      <c r="H1094" s="62"/>
      <c r="I1094" s="62"/>
      <c r="J1094" s="62"/>
      <c r="K1094" s="62"/>
      <c r="L1094" s="62"/>
      <c r="M1094" s="62"/>
      <c r="N1094" s="62"/>
      <c r="O1094" s="62"/>
      <c r="P1094" s="62"/>
      <c r="Q1094" s="62"/>
      <c r="R1094" s="61"/>
    </row>
    <row r="1095" spans="3:18">
      <c r="C1095" s="62"/>
      <c r="D1095" s="62"/>
      <c r="E1095" s="62"/>
      <c r="F1095" s="62"/>
      <c r="G1095" s="62"/>
      <c r="H1095" s="62"/>
      <c r="I1095" s="62"/>
      <c r="J1095" s="62"/>
      <c r="K1095" s="62"/>
      <c r="L1095" s="62"/>
      <c r="M1095" s="62"/>
      <c r="N1095" s="62"/>
      <c r="O1095" s="62"/>
      <c r="P1095" s="62"/>
      <c r="Q1095" s="62"/>
      <c r="R1095" s="61"/>
    </row>
    <row r="1096" spans="3:18">
      <c r="C1096" s="62"/>
      <c r="D1096" s="62"/>
      <c r="E1096" s="62"/>
      <c r="F1096" s="62"/>
      <c r="G1096" s="62"/>
      <c r="H1096" s="62"/>
      <c r="I1096" s="62"/>
      <c r="J1096" s="62"/>
      <c r="K1096" s="62"/>
      <c r="L1096" s="62"/>
      <c r="M1096" s="62"/>
      <c r="N1096" s="62"/>
      <c r="O1096" s="62"/>
      <c r="P1096" s="62"/>
      <c r="Q1096" s="62"/>
      <c r="R1096" s="61"/>
    </row>
    <row r="1097" spans="3:18">
      <c r="C1097" s="62"/>
      <c r="D1097" s="62"/>
      <c r="E1097" s="62"/>
      <c r="F1097" s="62"/>
      <c r="G1097" s="62"/>
      <c r="H1097" s="62"/>
      <c r="I1097" s="62"/>
      <c r="J1097" s="62"/>
      <c r="K1097" s="62"/>
      <c r="L1097" s="62"/>
      <c r="M1097" s="62"/>
      <c r="N1097" s="62"/>
      <c r="O1097" s="62"/>
      <c r="P1097" s="62"/>
      <c r="Q1097" s="62"/>
      <c r="R1097" s="61"/>
    </row>
    <row r="1098" spans="3:18">
      <c r="C1098" s="62"/>
      <c r="D1098" s="62"/>
      <c r="E1098" s="62"/>
      <c r="F1098" s="62"/>
      <c r="G1098" s="62"/>
      <c r="H1098" s="62"/>
      <c r="I1098" s="62"/>
      <c r="J1098" s="62"/>
      <c r="K1098" s="62"/>
      <c r="L1098" s="62"/>
      <c r="M1098" s="62"/>
      <c r="N1098" s="62"/>
      <c r="O1098" s="62"/>
      <c r="P1098" s="62"/>
      <c r="Q1098" s="62"/>
      <c r="R1098" s="61"/>
    </row>
    <row r="1099" spans="3:18">
      <c r="C1099" s="62"/>
      <c r="D1099" s="62"/>
      <c r="E1099" s="62"/>
      <c r="F1099" s="62"/>
      <c r="G1099" s="62"/>
      <c r="H1099" s="62"/>
      <c r="I1099" s="62"/>
      <c r="J1099" s="62"/>
      <c r="K1099" s="62"/>
      <c r="L1099" s="62"/>
      <c r="M1099" s="62"/>
      <c r="N1099" s="62"/>
      <c r="O1099" s="62"/>
      <c r="P1099" s="62"/>
      <c r="Q1099" s="62"/>
      <c r="R1099" s="61"/>
    </row>
    <row r="1100" spans="3:18">
      <c r="C1100" s="62"/>
      <c r="D1100" s="62"/>
      <c r="E1100" s="62"/>
      <c r="F1100" s="62"/>
      <c r="G1100" s="62"/>
      <c r="H1100" s="62"/>
      <c r="I1100" s="62"/>
      <c r="J1100" s="62"/>
      <c r="K1100" s="62"/>
      <c r="L1100" s="62"/>
      <c r="M1100" s="62"/>
      <c r="N1100" s="62"/>
      <c r="O1100" s="62"/>
      <c r="P1100" s="62"/>
      <c r="Q1100" s="62"/>
      <c r="R1100" s="61"/>
    </row>
    <row r="1101" spans="3:18">
      <c r="C1101" s="62"/>
      <c r="D1101" s="62"/>
      <c r="E1101" s="62"/>
      <c r="F1101" s="62"/>
      <c r="G1101" s="62"/>
      <c r="H1101" s="62"/>
      <c r="I1101" s="62"/>
      <c r="J1101" s="62"/>
      <c r="K1101" s="62"/>
      <c r="L1101" s="62"/>
      <c r="M1101" s="62"/>
      <c r="N1101" s="62"/>
      <c r="O1101" s="62"/>
      <c r="P1101" s="62"/>
      <c r="Q1101" s="62"/>
      <c r="R1101" s="61"/>
    </row>
    <row r="1102" spans="3:18">
      <c r="C1102" s="62"/>
      <c r="D1102" s="62"/>
      <c r="E1102" s="62"/>
      <c r="F1102" s="62"/>
      <c r="G1102" s="62"/>
      <c r="H1102" s="62"/>
      <c r="I1102" s="62"/>
      <c r="J1102" s="62"/>
      <c r="K1102" s="62"/>
      <c r="L1102" s="62"/>
      <c r="M1102" s="62"/>
      <c r="N1102" s="62"/>
      <c r="O1102" s="62"/>
      <c r="P1102" s="62"/>
      <c r="Q1102" s="62"/>
      <c r="R1102" s="61"/>
    </row>
    <row r="1103" spans="3:18">
      <c r="C1103" s="62"/>
      <c r="D1103" s="62"/>
      <c r="E1103" s="62"/>
      <c r="F1103" s="62"/>
      <c r="G1103" s="62"/>
      <c r="H1103" s="62"/>
      <c r="I1103" s="62"/>
      <c r="J1103" s="62"/>
      <c r="K1103" s="62"/>
      <c r="L1103" s="62"/>
      <c r="M1103" s="62"/>
      <c r="N1103" s="62"/>
      <c r="O1103" s="62"/>
      <c r="P1103" s="62"/>
      <c r="Q1103" s="62"/>
      <c r="R1103" s="61"/>
    </row>
    <row r="1104" spans="3:18">
      <c r="C1104" s="62"/>
      <c r="D1104" s="62"/>
      <c r="E1104" s="62"/>
      <c r="F1104" s="62"/>
      <c r="G1104" s="62"/>
      <c r="H1104" s="62"/>
      <c r="I1104" s="62"/>
      <c r="J1104" s="62"/>
      <c r="K1104" s="62"/>
      <c r="L1104" s="62"/>
      <c r="M1104" s="62"/>
      <c r="N1104" s="62"/>
      <c r="O1104" s="62"/>
      <c r="P1104" s="62"/>
      <c r="Q1104" s="62"/>
      <c r="R1104" s="61"/>
    </row>
    <row r="1105" spans="3:18">
      <c r="C1105" s="62"/>
      <c r="D1105" s="62"/>
      <c r="E1105" s="62"/>
      <c r="F1105" s="62"/>
      <c r="G1105" s="62"/>
      <c r="H1105" s="62"/>
      <c r="I1105" s="62"/>
      <c r="J1105" s="62"/>
      <c r="K1105" s="62"/>
      <c r="L1105" s="62"/>
      <c r="M1105" s="62"/>
      <c r="N1105" s="62"/>
      <c r="O1105" s="62"/>
      <c r="P1105" s="62"/>
      <c r="Q1105" s="62"/>
      <c r="R1105" s="61"/>
    </row>
    <row r="1106" spans="3:18">
      <c r="C1106" s="62"/>
      <c r="D1106" s="62"/>
      <c r="E1106" s="62"/>
      <c r="F1106" s="62"/>
      <c r="G1106" s="62"/>
      <c r="H1106" s="62"/>
      <c r="I1106" s="62"/>
      <c r="J1106" s="62"/>
      <c r="K1106" s="62"/>
      <c r="L1106" s="62"/>
      <c r="M1106" s="62"/>
      <c r="N1106" s="62"/>
      <c r="O1106" s="62"/>
      <c r="P1106" s="62"/>
      <c r="Q1106" s="62"/>
      <c r="R1106" s="61"/>
    </row>
    <row r="1107" spans="3:18">
      <c r="C1107" s="62"/>
      <c r="D1107" s="62"/>
      <c r="E1107" s="62"/>
      <c r="F1107" s="62"/>
      <c r="G1107" s="62"/>
      <c r="H1107" s="62"/>
      <c r="I1107" s="62"/>
      <c r="J1107" s="62"/>
      <c r="K1107" s="62"/>
      <c r="L1107" s="62"/>
      <c r="M1107" s="62"/>
      <c r="N1107" s="62"/>
      <c r="O1107" s="62"/>
      <c r="P1107" s="62"/>
      <c r="Q1107" s="62"/>
      <c r="R1107" s="61"/>
    </row>
    <row r="1108" spans="3:18">
      <c r="C1108" s="62"/>
      <c r="D1108" s="62"/>
      <c r="E1108" s="62"/>
      <c r="F1108" s="62"/>
      <c r="G1108" s="62"/>
      <c r="H1108" s="62"/>
      <c r="I1108" s="62"/>
      <c r="J1108" s="62"/>
      <c r="K1108" s="62"/>
      <c r="L1108" s="62"/>
      <c r="M1108" s="62"/>
      <c r="N1108" s="62"/>
      <c r="O1108" s="62"/>
      <c r="P1108" s="62"/>
      <c r="Q1108" s="62"/>
      <c r="R1108" s="61"/>
    </row>
    <row r="1109" spans="3:18">
      <c r="C1109" s="62"/>
      <c r="D1109" s="62"/>
      <c r="E1109" s="62"/>
      <c r="F1109" s="62"/>
      <c r="G1109" s="62"/>
      <c r="H1109" s="62"/>
      <c r="I1109" s="62"/>
      <c r="J1109" s="62"/>
      <c r="K1109" s="62"/>
      <c r="L1109" s="62"/>
      <c r="M1109" s="62"/>
      <c r="N1109" s="62"/>
      <c r="O1109" s="62"/>
      <c r="P1109" s="62"/>
      <c r="Q1109" s="62"/>
      <c r="R1109" s="61"/>
    </row>
    <row r="1110" spans="3:18">
      <c r="C1110" s="62"/>
      <c r="D1110" s="62"/>
      <c r="E1110" s="62"/>
      <c r="F1110" s="62"/>
      <c r="G1110" s="62"/>
      <c r="H1110" s="62"/>
      <c r="I1110" s="62"/>
      <c r="J1110" s="62"/>
      <c r="K1110" s="62"/>
      <c r="L1110" s="62"/>
      <c r="M1110" s="62"/>
      <c r="N1110" s="62"/>
      <c r="O1110" s="62"/>
      <c r="P1110" s="62"/>
      <c r="Q1110" s="62"/>
      <c r="R1110" s="61"/>
    </row>
    <row r="1111" spans="3:18">
      <c r="C1111" s="62"/>
      <c r="D1111" s="62"/>
      <c r="E1111" s="62"/>
      <c r="F1111" s="62"/>
      <c r="G1111" s="62"/>
      <c r="H1111" s="62"/>
      <c r="I1111" s="62"/>
      <c r="J1111" s="62"/>
      <c r="K1111" s="62"/>
      <c r="L1111" s="62"/>
      <c r="M1111" s="62"/>
      <c r="N1111" s="62"/>
      <c r="O1111" s="62"/>
      <c r="P1111" s="62"/>
      <c r="Q1111" s="62"/>
      <c r="R1111" s="61"/>
    </row>
    <row r="1112" spans="3:18">
      <c r="C1112" s="62"/>
      <c r="D1112" s="62"/>
      <c r="E1112" s="62"/>
      <c r="F1112" s="62"/>
      <c r="G1112" s="62"/>
      <c r="H1112" s="62"/>
      <c r="I1112" s="62"/>
      <c r="J1112" s="62"/>
      <c r="K1112" s="62"/>
      <c r="L1112" s="62"/>
      <c r="M1112" s="62"/>
      <c r="N1112" s="62"/>
      <c r="O1112" s="62"/>
      <c r="P1112" s="62"/>
      <c r="Q1112" s="62"/>
      <c r="R1112" s="61"/>
    </row>
    <row r="1113" spans="3:18">
      <c r="C1113" s="62"/>
      <c r="D1113" s="62"/>
      <c r="E1113" s="62"/>
      <c r="F1113" s="62"/>
      <c r="G1113" s="62"/>
      <c r="H1113" s="62"/>
      <c r="I1113" s="62"/>
      <c r="J1113" s="62"/>
      <c r="K1113" s="62"/>
      <c r="L1113" s="62"/>
      <c r="M1113" s="62"/>
      <c r="N1113" s="62"/>
      <c r="O1113" s="62"/>
      <c r="P1113" s="62"/>
      <c r="Q1113" s="62"/>
      <c r="R1113" s="61"/>
    </row>
    <row r="1114" spans="3:18">
      <c r="C1114" s="62"/>
      <c r="D1114" s="62"/>
      <c r="E1114" s="62"/>
      <c r="F1114" s="62"/>
      <c r="G1114" s="62"/>
      <c r="H1114" s="62"/>
      <c r="I1114" s="62"/>
      <c r="J1114" s="62"/>
      <c r="K1114" s="62"/>
      <c r="L1114" s="62"/>
      <c r="M1114" s="62"/>
      <c r="N1114" s="62"/>
      <c r="O1114" s="62"/>
      <c r="P1114" s="62"/>
      <c r="Q1114" s="62"/>
      <c r="R1114" s="61"/>
    </row>
    <row r="1115" spans="3:18">
      <c r="C1115" s="62"/>
      <c r="D1115" s="62"/>
      <c r="E1115" s="62"/>
      <c r="F1115" s="62"/>
      <c r="G1115" s="62"/>
      <c r="H1115" s="62"/>
      <c r="I1115" s="62"/>
      <c r="J1115" s="62"/>
      <c r="K1115" s="62"/>
      <c r="L1115" s="62"/>
      <c r="M1115" s="62"/>
      <c r="N1115" s="62"/>
      <c r="O1115" s="62"/>
      <c r="P1115" s="62"/>
      <c r="Q1115" s="62"/>
      <c r="R1115" s="61"/>
    </row>
    <row r="1116" spans="3:18">
      <c r="C1116" s="62"/>
      <c r="D1116" s="62"/>
      <c r="E1116" s="62"/>
      <c r="F1116" s="62"/>
      <c r="G1116" s="62"/>
      <c r="H1116" s="62"/>
      <c r="I1116" s="62"/>
      <c r="J1116" s="62"/>
      <c r="K1116" s="62"/>
      <c r="L1116" s="62"/>
      <c r="M1116" s="62"/>
      <c r="N1116" s="62"/>
      <c r="O1116" s="62"/>
      <c r="P1116" s="62"/>
      <c r="Q1116" s="62"/>
      <c r="R1116" s="61"/>
    </row>
    <row r="1117" spans="3:18">
      <c r="C1117" s="62"/>
      <c r="D1117" s="62"/>
      <c r="E1117" s="62"/>
      <c r="F1117" s="62"/>
      <c r="G1117" s="62"/>
      <c r="H1117" s="62"/>
      <c r="I1117" s="62"/>
      <c r="J1117" s="62"/>
      <c r="K1117" s="62"/>
      <c r="L1117" s="62"/>
      <c r="M1117" s="62"/>
      <c r="N1117" s="62"/>
      <c r="O1117" s="62"/>
      <c r="P1117" s="62"/>
      <c r="Q1117" s="62"/>
      <c r="R1117" s="61"/>
    </row>
    <row r="1118" spans="3:18">
      <c r="C1118" s="62"/>
      <c r="D1118" s="62"/>
      <c r="E1118" s="62"/>
      <c r="F1118" s="62"/>
      <c r="G1118" s="62"/>
      <c r="H1118" s="62"/>
      <c r="I1118" s="62"/>
      <c r="J1118" s="62"/>
      <c r="K1118" s="62"/>
      <c r="L1118" s="62"/>
      <c r="M1118" s="62"/>
      <c r="N1118" s="62"/>
      <c r="O1118" s="62"/>
      <c r="P1118" s="62"/>
      <c r="Q1118" s="62"/>
      <c r="R1118" s="61"/>
    </row>
    <row r="1119" spans="3:18">
      <c r="C1119" s="62"/>
      <c r="D1119" s="62"/>
      <c r="E1119" s="62"/>
      <c r="F1119" s="62"/>
      <c r="G1119" s="62"/>
      <c r="H1119" s="62"/>
      <c r="I1119" s="62"/>
      <c r="J1119" s="62"/>
      <c r="K1119" s="62"/>
      <c r="L1119" s="62"/>
      <c r="M1119" s="62"/>
      <c r="N1119" s="62"/>
      <c r="O1119" s="62"/>
      <c r="P1119" s="62"/>
      <c r="Q1119" s="62"/>
      <c r="R1119" s="61"/>
    </row>
    <row r="1120" spans="3:18">
      <c r="C1120" s="62"/>
      <c r="D1120" s="62"/>
      <c r="E1120" s="62"/>
      <c r="F1120" s="62"/>
      <c r="G1120" s="62"/>
      <c r="H1120" s="62"/>
      <c r="I1120" s="62"/>
      <c r="J1120" s="62"/>
      <c r="K1120" s="62"/>
      <c r="L1120" s="62"/>
      <c r="M1120" s="62"/>
      <c r="N1120" s="62"/>
      <c r="O1120" s="62"/>
      <c r="P1120" s="62"/>
      <c r="Q1120" s="62"/>
      <c r="R1120" s="61"/>
    </row>
    <row r="1121" spans="3:18">
      <c r="C1121" s="62"/>
      <c r="D1121" s="62"/>
      <c r="E1121" s="62"/>
      <c r="F1121" s="62"/>
      <c r="G1121" s="62"/>
      <c r="H1121" s="62"/>
      <c r="I1121" s="62"/>
      <c r="J1121" s="62"/>
      <c r="K1121" s="62"/>
      <c r="L1121" s="62"/>
      <c r="M1121" s="62"/>
      <c r="N1121" s="62"/>
      <c r="O1121" s="62"/>
      <c r="P1121" s="62"/>
      <c r="Q1121" s="62"/>
      <c r="R1121" s="61"/>
    </row>
    <row r="1122" spans="3:18">
      <c r="C1122" s="62"/>
      <c r="D1122" s="62"/>
      <c r="E1122" s="62"/>
      <c r="F1122" s="62"/>
      <c r="G1122" s="62"/>
      <c r="H1122" s="62"/>
      <c r="I1122" s="62"/>
      <c r="J1122" s="62"/>
      <c r="K1122" s="62"/>
      <c r="L1122" s="62"/>
      <c r="M1122" s="62"/>
      <c r="N1122" s="62"/>
      <c r="O1122" s="62"/>
      <c r="P1122" s="62"/>
      <c r="Q1122" s="62"/>
      <c r="R1122" s="61"/>
    </row>
    <row r="1123" spans="3:18">
      <c r="C1123" s="62"/>
      <c r="D1123" s="62"/>
      <c r="E1123" s="62"/>
      <c r="F1123" s="62"/>
      <c r="G1123" s="62"/>
      <c r="H1123" s="62"/>
      <c r="I1123" s="62"/>
      <c r="J1123" s="62"/>
      <c r="K1123" s="62"/>
      <c r="L1123" s="62"/>
      <c r="M1123" s="62"/>
      <c r="N1123" s="62"/>
      <c r="O1123" s="62"/>
      <c r="P1123" s="62"/>
      <c r="Q1123" s="62"/>
      <c r="R1123" s="61"/>
    </row>
    <row r="1124" spans="3:18">
      <c r="C1124" s="62"/>
      <c r="D1124" s="62"/>
      <c r="E1124" s="62"/>
      <c r="F1124" s="62"/>
      <c r="G1124" s="62"/>
      <c r="H1124" s="62"/>
      <c r="I1124" s="62"/>
      <c r="J1124" s="62"/>
      <c r="K1124" s="62"/>
      <c r="L1124" s="62"/>
      <c r="M1124" s="62"/>
      <c r="N1124" s="62"/>
      <c r="O1124" s="62"/>
      <c r="P1124" s="62"/>
      <c r="Q1124" s="62"/>
      <c r="R1124" s="61"/>
    </row>
    <row r="1125" spans="3:18">
      <c r="C1125" s="62"/>
      <c r="D1125" s="62"/>
      <c r="E1125" s="62"/>
      <c r="F1125" s="62"/>
      <c r="G1125" s="62"/>
      <c r="H1125" s="62"/>
      <c r="I1125" s="62"/>
      <c r="J1125" s="62"/>
      <c r="K1125" s="62"/>
      <c r="L1125" s="62"/>
      <c r="M1125" s="62"/>
      <c r="N1125" s="62"/>
      <c r="O1125" s="62"/>
      <c r="P1125" s="62"/>
      <c r="Q1125" s="62"/>
      <c r="R1125" s="61"/>
    </row>
    <row r="1126" spans="3:18">
      <c r="C1126" s="62"/>
      <c r="D1126" s="62"/>
      <c r="E1126" s="62"/>
      <c r="F1126" s="62"/>
      <c r="G1126" s="62"/>
      <c r="H1126" s="62"/>
      <c r="I1126" s="62"/>
      <c r="J1126" s="62"/>
      <c r="K1126" s="62"/>
      <c r="L1126" s="62"/>
      <c r="M1126" s="62"/>
      <c r="N1126" s="62"/>
      <c r="O1126" s="62"/>
      <c r="P1126" s="62"/>
      <c r="Q1126" s="62"/>
      <c r="R1126" s="61"/>
    </row>
    <row r="1127" spans="3:18">
      <c r="C1127" s="62"/>
      <c r="D1127" s="62"/>
      <c r="E1127" s="62"/>
      <c r="F1127" s="62"/>
      <c r="G1127" s="62"/>
      <c r="H1127" s="62"/>
      <c r="I1127" s="62"/>
      <c r="J1127" s="62"/>
      <c r="K1127" s="62"/>
      <c r="L1127" s="62"/>
      <c r="M1127" s="62"/>
      <c r="N1127" s="62"/>
      <c r="O1127" s="62"/>
      <c r="P1127" s="62"/>
      <c r="Q1127" s="62"/>
      <c r="R1127" s="61"/>
    </row>
    <row r="1128" spans="3:18">
      <c r="C1128" s="62"/>
      <c r="D1128" s="62"/>
      <c r="E1128" s="62"/>
      <c r="F1128" s="62"/>
      <c r="G1128" s="62"/>
      <c r="H1128" s="62"/>
      <c r="I1128" s="62"/>
      <c r="J1128" s="62"/>
      <c r="K1128" s="62"/>
      <c r="L1128" s="62"/>
      <c r="M1128" s="62"/>
      <c r="N1128" s="62"/>
      <c r="O1128" s="62"/>
      <c r="P1128" s="62"/>
      <c r="Q1128" s="62"/>
      <c r="R1128" s="61"/>
    </row>
    <row r="1129" spans="3:18">
      <c r="C1129" s="62"/>
      <c r="D1129" s="62"/>
      <c r="E1129" s="62"/>
      <c r="F1129" s="62"/>
      <c r="G1129" s="62"/>
      <c r="H1129" s="62"/>
      <c r="I1129" s="62"/>
      <c r="J1129" s="62"/>
      <c r="K1129" s="62"/>
      <c r="L1129" s="62"/>
      <c r="M1129" s="62"/>
      <c r="N1129" s="62"/>
      <c r="O1129" s="62"/>
      <c r="P1129" s="62"/>
      <c r="Q1129" s="62"/>
      <c r="R1129" s="61"/>
    </row>
    <row r="1130" spans="3:18">
      <c r="C1130" s="62"/>
      <c r="D1130" s="62"/>
      <c r="E1130" s="62"/>
      <c r="F1130" s="62"/>
      <c r="G1130" s="62"/>
      <c r="H1130" s="62"/>
      <c r="I1130" s="62"/>
      <c r="J1130" s="62"/>
      <c r="K1130" s="62"/>
      <c r="L1130" s="62"/>
      <c r="M1130" s="62"/>
      <c r="N1130" s="62"/>
      <c r="O1130" s="62"/>
      <c r="P1130" s="62"/>
      <c r="Q1130" s="62"/>
      <c r="R1130" s="61"/>
    </row>
    <row r="1131" spans="3:18">
      <c r="C1131" s="62"/>
      <c r="D1131" s="62"/>
      <c r="E1131" s="62"/>
      <c r="F1131" s="62"/>
      <c r="G1131" s="62"/>
      <c r="H1131" s="62"/>
      <c r="I1131" s="62"/>
      <c r="J1131" s="62"/>
      <c r="K1131" s="62"/>
      <c r="L1131" s="62"/>
      <c r="M1131" s="62"/>
      <c r="N1131" s="62"/>
      <c r="O1131" s="62"/>
      <c r="P1131" s="62"/>
      <c r="Q1131" s="62"/>
      <c r="R1131" s="61"/>
    </row>
    <row r="1132" spans="3:18">
      <c r="C1132" s="62"/>
      <c r="D1132" s="62"/>
      <c r="E1132" s="62"/>
      <c r="F1132" s="62"/>
      <c r="G1132" s="62"/>
      <c r="H1132" s="62"/>
      <c r="I1132" s="62"/>
      <c r="J1132" s="62"/>
      <c r="K1132" s="62"/>
      <c r="L1132" s="62"/>
      <c r="M1132" s="62"/>
      <c r="N1132" s="62"/>
      <c r="O1132" s="62"/>
      <c r="P1132" s="62"/>
      <c r="Q1132" s="62"/>
      <c r="R1132" s="61"/>
    </row>
    <row r="1133" spans="3:18">
      <c r="C1133" s="62"/>
      <c r="D1133" s="62"/>
      <c r="E1133" s="62"/>
      <c r="F1133" s="62"/>
      <c r="G1133" s="62"/>
      <c r="H1133" s="62"/>
      <c r="I1133" s="62"/>
      <c r="J1133" s="62"/>
      <c r="K1133" s="62"/>
      <c r="L1133" s="62"/>
      <c r="M1133" s="62"/>
      <c r="N1133" s="62"/>
      <c r="O1133" s="62"/>
      <c r="P1133" s="62"/>
      <c r="Q1133" s="62"/>
      <c r="R1133" s="61"/>
    </row>
    <row r="1134" spans="3:18">
      <c r="C1134" s="62"/>
      <c r="D1134" s="62"/>
      <c r="E1134" s="62"/>
      <c r="F1134" s="62"/>
      <c r="G1134" s="62"/>
      <c r="H1134" s="62"/>
      <c r="I1134" s="62"/>
      <c r="J1134" s="62"/>
      <c r="K1134" s="62"/>
      <c r="L1134" s="62"/>
      <c r="M1134" s="62"/>
      <c r="N1134" s="62"/>
      <c r="O1134" s="62"/>
      <c r="P1134" s="62"/>
      <c r="Q1134" s="62"/>
      <c r="R1134" s="61"/>
    </row>
    <row r="1135" spans="3:18">
      <c r="C1135" s="62"/>
      <c r="D1135" s="62"/>
      <c r="E1135" s="62"/>
      <c r="F1135" s="62"/>
      <c r="G1135" s="62"/>
      <c r="H1135" s="62"/>
      <c r="I1135" s="62"/>
      <c r="J1135" s="62"/>
      <c r="K1135" s="62"/>
      <c r="L1135" s="62"/>
      <c r="M1135" s="62"/>
      <c r="N1135" s="62"/>
      <c r="O1135" s="62"/>
      <c r="P1135" s="62"/>
      <c r="Q1135" s="62"/>
      <c r="R1135" s="61"/>
    </row>
    <row r="1136" spans="3:18">
      <c r="C1136" s="62"/>
      <c r="D1136" s="62"/>
      <c r="E1136" s="62"/>
      <c r="F1136" s="62"/>
      <c r="G1136" s="62"/>
      <c r="H1136" s="62"/>
      <c r="I1136" s="62"/>
      <c r="J1136" s="62"/>
      <c r="K1136" s="62"/>
      <c r="L1136" s="62"/>
      <c r="M1136" s="62"/>
      <c r="N1136" s="62"/>
      <c r="O1136" s="62"/>
      <c r="P1136" s="62"/>
      <c r="Q1136" s="62"/>
      <c r="R1136" s="61"/>
    </row>
    <row r="1137" spans="3:18">
      <c r="C1137" s="62"/>
      <c r="D1137" s="62"/>
      <c r="E1137" s="62"/>
      <c r="F1137" s="62"/>
      <c r="G1137" s="62"/>
      <c r="H1137" s="62"/>
      <c r="I1137" s="62"/>
      <c r="J1137" s="62"/>
      <c r="K1137" s="62"/>
      <c r="L1137" s="62"/>
      <c r="M1137" s="62"/>
      <c r="N1137" s="62"/>
      <c r="O1137" s="62"/>
      <c r="P1137" s="62"/>
      <c r="Q1137" s="62"/>
      <c r="R1137" s="61"/>
    </row>
    <row r="1138" spans="3:18">
      <c r="C1138" s="62"/>
      <c r="D1138" s="62"/>
      <c r="E1138" s="62"/>
      <c r="F1138" s="62"/>
      <c r="G1138" s="62"/>
      <c r="H1138" s="62"/>
      <c r="I1138" s="62"/>
      <c r="J1138" s="62"/>
      <c r="K1138" s="62"/>
      <c r="L1138" s="62"/>
      <c r="M1138" s="62"/>
      <c r="N1138" s="62"/>
      <c r="O1138" s="62"/>
      <c r="P1138" s="62"/>
      <c r="Q1138" s="62"/>
      <c r="R1138" s="61"/>
    </row>
    <row r="1139" spans="3:18">
      <c r="C1139" s="62"/>
      <c r="D1139" s="62"/>
      <c r="E1139" s="62"/>
      <c r="F1139" s="62"/>
      <c r="G1139" s="62"/>
      <c r="H1139" s="62"/>
      <c r="I1139" s="62"/>
      <c r="J1139" s="62"/>
      <c r="K1139" s="62"/>
      <c r="L1139" s="62"/>
      <c r="M1139" s="62"/>
      <c r="N1139" s="62"/>
      <c r="O1139" s="62"/>
      <c r="P1139" s="62"/>
      <c r="Q1139" s="62"/>
      <c r="R1139" s="61"/>
    </row>
    <row r="1140" spans="3:18">
      <c r="C1140" s="62"/>
      <c r="D1140" s="62"/>
      <c r="E1140" s="62"/>
      <c r="F1140" s="62"/>
      <c r="G1140" s="62"/>
      <c r="H1140" s="62"/>
      <c r="I1140" s="62"/>
      <c r="J1140" s="62"/>
      <c r="K1140" s="62"/>
      <c r="L1140" s="62"/>
      <c r="M1140" s="62"/>
      <c r="N1140" s="62"/>
      <c r="O1140" s="62"/>
      <c r="P1140" s="62"/>
      <c r="Q1140" s="62"/>
      <c r="R1140" s="61"/>
    </row>
    <row r="1141" spans="3:18">
      <c r="C1141" s="62"/>
      <c r="D1141" s="62"/>
      <c r="E1141" s="62"/>
      <c r="F1141" s="62"/>
      <c r="G1141" s="62"/>
      <c r="H1141" s="62"/>
      <c r="I1141" s="62"/>
      <c r="J1141" s="62"/>
      <c r="K1141" s="62"/>
      <c r="L1141" s="62"/>
      <c r="M1141" s="62"/>
      <c r="N1141" s="62"/>
      <c r="O1141" s="62"/>
      <c r="P1141" s="62"/>
      <c r="Q1141" s="62"/>
      <c r="R1141" s="61"/>
    </row>
    <row r="1142" spans="3:18">
      <c r="C1142" s="62"/>
      <c r="D1142" s="62"/>
      <c r="E1142" s="62"/>
      <c r="F1142" s="62"/>
      <c r="G1142" s="62"/>
      <c r="H1142" s="62"/>
      <c r="I1142" s="62"/>
      <c r="J1142" s="62"/>
      <c r="K1142" s="62"/>
      <c r="L1142" s="62"/>
      <c r="M1142" s="62"/>
      <c r="N1142" s="62"/>
      <c r="O1142" s="62"/>
      <c r="P1142" s="62"/>
      <c r="Q1142" s="62"/>
      <c r="R1142" s="61"/>
    </row>
    <row r="1143" spans="3:18">
      <c r="C1143" s="62"/>
      <c r="D1143" s="62"/>
      <c r="E1143" s="62"/>
      <c r="F1143" s="62"/>
      <c r="G1143" s="62"/>
      <c r="H1143" s="62"/>
      <c r="I1143" s="62"/>
      <c r="J1143" s="62"/>
      <c r="K1143" s="62"/>
      <c r="L1143" s="62"/>
      <c r="M1143" s="62"/>
      <c r="N1143" s="62"/>
      <c r="O1143" s="62"/>
      <c r="P1143" s="62"/>
      <c r="Q1143" s="62"/>
      <c r="R1143" s="61"/>
    </row>
    <row r="1144" spans="3:18">
      <c r="C1144" s="62"/>
      <c r="D1144" s="62"/>
      <c r="E1144" s="62"/>
      <c r="F1144" s="62"/>
      <c r="G1144" s="62"/>
      <c r="H1144" s="62"/>
      <c r="I1144" s="62"/>
      <c r="J1144" s="62"/>
      <c r="K1144" s="62"/>
      <c r="L1144" s="62"/>
      <c r="M1144" s="62"/>
      <c r="N1144" s="62"/>
      <c r="O1144" s="62"/>
      <c r="P1144" s="62"/>
      <c r="Q1144" s="62"/>
      <c r="R1144" s="61"/>
    </row>
    <row r="1145" spans="3:18">
      <c r="C1145" s="62"/>
      <c r="D1145" s="62"/>
      <c r="E1145" s="62"/>
      <c r="F1145" s="62"/>
      <c r="G1145" s="62"/>
      <c r="H1145" s="62"/>
      <c r="I1145" s="62"/>
      <c r="J1145" s="62"/>
      <c r="K1145" s="62"/>
      <c r="L1145" s="62"/>
      <c r="M1145" s="62"/>
      <c r="N1145" s="62"/>
      <c r="O1145" s="62"/>
      <c r="P1145" s="62"/>
      <c r="Q1145" s="62"/>
      <c r="R1145" s="61"/>
    </row>
    <row r="1146" spans="3:18">
      <c r="C1146" s="62"/>
      <c r="D1146" s="62"/>
      <c r="E1146" s="62"/>
      <c r="F1146" s="62"/>
      <c r="G1146" s="62"/>
      <c r="H1146" s="62"/>
      <c r="I1146" s="62"/>
      <c r="J1146" s="62"/>
      <c r="K1146" s="62"/>
      <c r="L1146" s="62"/>
      <c r="M1146" s="62"/>
      <c r="N1146" s="62"/>
      <c r="O1146" s="62"/>
      <c r="P1146" s="62"/>
      <c r="Q1146" s="62"/>
      <c r="R1146" s="61"/>
    </row>
    <row r="1147" spans="3:18">
      <c r="C1147" s="62"/>
      <c r="D1147" s="62"/>
      <c r="E1147" s="62"/>
      <c r="F1147" s="62"/>
      <c r="G1147" s="62"/>
      <c r="H1147" s="62"/>
      <c r="I1147" s="62"/>
      <c r="J1147" s="62"/>
      <c r="K1147" s="62"/>
      <c r="L1147" s="62"/>
      <c r="M1147" s="62"/>
      <c r="N1147" s="62"/>
      <c r="O1147" s="62"/>
      <c r="P1147" s="62"/>
      <c r="Q1147" s="62"/>
      <c r="R1147" s="61"/>
    </row>
    <row r="1148" spans="3:18">
      <c r="C1148" s="62"/>
      <c r="D1148" s="62"/>
      <c r="E1148" s="62"/>
      <c r="F1148" s="62"/>
      <c r="G1148" s="62"/>
      <c r="H1148" s="62"/>
      <c r="I1148" s="62"/>
      <c r="J1148" s="62"/>
      <c r="K1148" s="62"/>
      <c r="L1148" s="62"/>
      <c r="M1148" s="62"/>
      <c r="N1148" s="62"/>
      <c r="O1148" s="62"/>
      <c r="P1148" s="62"/>
      <c r="Q1148" s="62"/>
      <c r="R1148" s="61"/>
    </row>
    <row r="1149" spans="3:18">
      <c r="C1149" s="62"/>
      <c r="D1149" s="62"/>
      <c r="E1149" s="62"/>
      <c r="F1149" s="62"/>
      <c r="G1149" s="62"/>
      <c r="H1149" s="62"/>
      <c r="I1149" s="62"/>
      <c r="J1149" s="62"/>
      <c r="K1149" s="62"/>
      <c r="L1149" s="62"/>
      <c r="M1149" s="62"/>
      <c r="N1149" s="62"/>
      <c r="O1149" s="62"/>
      <c r="P1149" s="62"/>
      <c r="Q1149" s="62"/>
      <c r="R1149" s="61"/>
    </row>
    <row r="1150" spans="3:18">
      <c r="C1150" s="62"/>
      <c r="D1150" s="62"/>
      <c r="E1150" s="62"/>
      <c r="F1150" s="62"/>
      <c r="G1150" s="62"/>
      <c r="H1150" s="62"/>
      <c r="I1150" s="62"/>
      <c r="J1150" s="62"/>
      <c r="K1150" s="62"/>
      <c r="L1150" s="62"/>
      <c r="M1150" s="62"/>
      <c r="N1150" s="62"/>
      <c r="O1150" s="62"/>
      <c r="P1150" s="62"/>
      <c r="Q1150" s="62"/>
      <c r="R1150" s="61"/>
    </row>
    <row r="1151" spans="3:18">
      <c r="C1151" s="62"/>
      <c r="D1151" s="62"/>
      <c r="E1151" s="62"/>
      <c r="F1151" s="62"/>
      <c r="G1151" s="62"/>
      <c r="H1151" s="62"/>
      <c r="I1151" s="62"/>
      <c r="J1151" s="62"/>
      <c r="K1151" s="62"/>
      <c r="L1151" s="62"/>
      <c r="M1151" s="62"/>
      <c r="N1151" s="62"/>
      <c r="O1151" s="62"/>
      <c r="P1151" s="62"/>
      <c r="Q1151" s="62"/>
      <c r="R1151" s="61"/>
    </row>
    <row r="1152" spans="3:18">
      <c r="C1152" s="62"/>
      <c r="D1152" s="62"/>
      <c r="E1152" s="62"/>
      <c r="F1152" s="62"/>
      <c r="G1152" s="62"/>
      <c r="H1152" s="62"/>
      <c r="I1152" s="62"/>
      <c r="J1152" s="62"/>
      <c r="K1152" s="62"/>
      <c r="L1152" s="62"/>
      <c r="M1152" s="62"/>
      <c r="N1152" s="62"/>
      <c r="O1152" s="62"/>
      <c r="P1152" s="62"/>
      <c r="Q1152" s="62"/>
      <c r="R1152" s="61"/>
    </row>
    <row r="1153" spans="3:18">
      <c r="C1153" s="62"/>
      <c r="D1153" s="62"/>
      <c r="E1153" s="62"/>
      <c r="F1153" s="62"/>
      <c r="G1153" s="62"/>
      <c r="H1153" s="62"/>
      <c r="I1153" s="62"/>
      <c r="J1153" s="62"/>
      <c r="K1153" s="62"/>
      <c r="L1153" s="62"/>
      <c r="M1153" s="62"/>
      <c r="N1153" s="62"/>
      <c r="O1153" s="62"/>
      <c r="P1153" s="62"/>
      <c r="Q1153" s="62"/>
      <c r="R1153" s="61"/>
    </row>
    <row r="1154" spans="3:18">
      <c r="C1154" s="62"/>
      <c r="D1154" s="62"/>
      <c r="E1154" s="62"/>
      <c r="F1154" s="62"/>
      <c r="G1154" s="62"/>
      <c r="H1154" s="62"/>
      <c r="I1154" s="62"/>
      <c r="J1154" s="62"/>
      <c r="K1154" s="62"/>
      <c r="L1154" s="62"/>
      <c r="M1154" s="62"/>
      <c r="N1154" s="62"/>
      <c r="O1154" s="62"/>
      <c r="P1154" s="62"/>
      <c r="Q1154" s="62"/>
      <c r="R1154" s="61"/>
    </row>
    <row r="1155" spans="3:18">
      <c r="C1155" s="62"/>
      <c r="D1155" s="62"/>
      <c r="E1155" s="62"/>
      <c r="F1155" s="62"/>
      <c r="G1155" s="62"/>
      <c r="H1155" s="62"/>
      <c r="I1155" s="62"/>
      <c r="J1155" s="62"/>
      <c r="K1155" s="62"/>
      <c r="L1155" s="62"/>
      <c r="M1155" s="62"/>
      <c r="N1155" s="62"/>
      <c r="O1155" s="62"/>
      <c r="P1155" s="62"/>
      <c r="Q1155" s="62"/>
      <c r="R1155" s="61"/>
    </row>
    <row r="1156" spans="3:18">
      <c r="C1156" s="62"/>
      <c r="D1156" s="62"/>
      <c r="E1156" s="62"/>
      <c r="F1156" s="62"/>
      <c r="G1156" s="62"/>
      <c r="H1156" s="62"/>
      <c r="I1156" s="62"/>
      <c r="J1156" s="62"/>
      <c r="K1156" s="62"/>
      <c r="L1156" s="62"/>
      <c r="M1156" s="62"/>
      <c r="N1156" s="62"/>
      <c r="O1156" s="62"/>
      <c r="P1156" s="62"/>
      <c r="Q1156" s="62"/>
      <c r="R1156" s="61"/>
    </row>
    <row r="1157" spans="3:18">
      <c r="C1157" s="62"/>
      <c r="D1157" s="62"/>
      <c r="E1157" s="62"/>
      <c r="F1157" s="62"/>
      <c r="G1157" s="62"/>
      <c r="H1157" s="62"/>
      <c r="I1157" s="62"/>
      <c r="J1157" s="62"/>
      <c r="K1157" s="62"/>
      <c r="L1157" s="62"/>
      <c r="M1157" s="62"/>
      <c r="N1157" s="62"/>
      <c r="O1157" s="62"/>
      <c r="P1157" s="62"/>
      <c r="Q1157" s="62"/>
      <c r="R1157" s="61"/>
    </row>
    <row r="1158" spans="3:18">
      <c r="C1158" s="62"/>
      <c r="D1158" s="62"/>
      <c r="E1158" s="62"/>
      <c r="F1158" s="62"/>
      <c r="G1158" s="62"/>
      <c r="H1158" s="62"/>
      <c r="I1158" s="62"/>
      <c r="J1158" s="62"/>
      <c r="K1158" s="62"/>
      <c r="L1158" s="62"/>
      <c r="M1158" s="62"/>
      <c r="N1158" s="62"/>
      <c r="O1158" s="62"/>
      <c r="P1158" s="62"/>
      <c r="Q1158" s="62"/>
      <c r="R1158" s="61"/>
    </row>
    <row r="1159" spans="3:18">
      <c r="C1159" s="62"/>
      <c r="D1159" s="62"/>
      <c r="E1159" s="62"/>
      <c r="F1159" s="62"/>
      <c r="G1159" s="62"/>
      <c r="H1159" s="62"/>
      <c r="I1159" s="62"/>
      <c r="J1159" s="62"/>
      <c r="K1159" s="62"/>
      <c r="L1159" s="62"/>
      <c r="M1159" s="62"/>
      <c r="N1159" s="62"/>
      <c r="O1159" s="62"/>
      <c r="P1159" s="62"/>
      <c r="Q1159" s="62"/>
      <c r="R1159" s="61"/>
    </row>
    <row r="1160" spans="3:18">
      <c r="C1160" s="62"/>
      <c r="D1160" s="62"/>
      <c r="E1160" s="62"/>
      <c r="F1160" s="62"/>
      <c r="G1160" s="62"/>
      <c r="H1160" s="62"/>
      <c r="I1160" s="62"/>
      <c r="J1160" s="62"/>
      <c r="K1160" s="62"/>
      <c r="L1160" s="62"/>
      <c r="M1160" s="62"/>
      <c r="N1160" s="62"/>
      <c r="O1160" s="62"/>
      <c r="P1160" s="62"/>
      <c r="Q1160" s="62"/>
      <c r="R1160" s="61"/>
    </row>
    <row r="1161" spans="3:18">
      <c r="C1161" s="62"/>
      <c r="D1161" s="62"/>
      <c r="E1161" s="62"/>
      <c r="F1161" s="62"/>
      <c r="G1161" s="62"/>
      <c r="H1161" s="62"/>
      <c r="I1161" s="62"/>
      <c r="J1161" s="62"/>
      <c r="K1161" s="62"/>
      <c r="L1161" s="62"/>
      <c r="M1161" s="62"/>
      <c r="N1161" s="62"/>
      <c r="O1161" s="62"/>
      <c r="P1161" s="62"/>
      <c r="Q1161" s="62"/>
      <c r="R1161" s="61"/>
    </row>
    <row r="1162" spans="3:18">
      <c r="C1162" s="62"/>
      <c r="D1162" s="62"/>
      <c r="E1162" s="62"/>
      <c r="F1162" s="62"/>
      <c r="G1162" s="62"/>
      <c r="H1162" s="62"/>
      <c r="I1162" s="62"/>
      <c r="J1162" s="62"/>
      <c r="K1162" s="62"/>
      <c r="L1162" s="62"/>
      <c r="M1162" s="62"/>
      <c r="N1162" s="62"/>
      <c r="O1162" s="62"/>
      <c r="P1162" s="62"/>
      <c r="Q1162" s="62"/>
      <c r="R1162" s="61"/>
    </row>
    <row r="1163" spans="3:18">
      <c r="C1163" s="62"/>
      <c r="D1163" s="62"/>
      <c r="E1163" s="62"/>
      <c r="F1163" s="62"/>
      <c r="G1163" s="62"/>
      <c r="H1163" s="62"/>
      <c r="I1163" s="62"/>
      <c r="J1163" s="62"/>
      <c r="K1163" s="62"/>
      <c r="L1163" s="62"/>
      <c r="M1163" s="62"/>
      <c r="N1163" s="62"/>
      <c r="O1163" s="62"/>
      <c r="P1163" s="62"/>
      <c r="Q1163" s="62"/>
      <c r="R1163" s="61"/>
    </row>
    <row r="1164" spans="3:18">
      <c r="C1164" s="62"/>
      <c r="D1164" s="62"/>
      <c r="E1164" s="62"/>
      <c r="F1164" s="62"/>
      <c r="G1164" s="62"/>
      <c r="H1164" s="62"/>
      <c r="I1164" s="62"/>
      <c r="J1164" s="62"/>
      <c r="K1164" s="62"/>
      <c r="L1164" s="62"/>
      <c r="M1164" s="62"/>
      <c r="N1164" s="62"/>
      <c r="O1164" s="62"/>
      <c r="P1164" s="62"/>
      <c r="Q1164" s="62"/>
      <c r="R1164" s="61"/>
    </row>
    <row r="1165" spans="3:18">
      <c r="C1165" s="62"/>
      <c r="D1165" s="62"/>
      <c r="E1165" s="62"/>
      <c r="F1165" s="62"/>
      <c r="G1165" s="62"/>
      <c r="H1165" s="62"/>
      <c r="I1165" s="62"/>
      <c r="J1165" s="62"/>
      <c r="K1165" s="62"/>
      <c r="L1165" s="62"/>
      <c r="M1165" s="62"/>
      <c r="N1165" s="62"/>
      <c r="O1165" s="62"/>
      <c r="P1165" s="62"/>
      <c r="Q1165" s="62"/>
      <c r="R1165" s="61"/>
    </row>
    <row r="1166" spans="3:18">
      <c r="C1166" s="62"/>
      <c r="D1166" s="62"/>
      <c r="E1166" s="62"/>
      <c r="F1166" s="62"/>
      <c r="G1166" s="62"/>
      <c r="H1166" s="62"/>
      <c r="I1166" s="62"/>
      <c r="J1166" s="62"/>
      <c r="K1166" s="62"/>
      <c r="L1166" s="62"/>
      <c r="M1166" s="62"/>
      <c r="N1166" s="62"/>
      <c r="O1166" s="62"/>
      <c r="P1166" s="62"/>
      <c r="Q1166" s="62"/>
      <c r="R1166" s="61"/>
    </row>
    <row r="1167" spans="3:18">
      <c r="C1167" s="62"/>
      <c r="D1167" s="62"/>
      <c r="E1167" s="62"/>
      <c r="F1167" s="62"/>
      <c r="G1167" s="62"/>
      <c r="H1167" s="62"/>
      <c r="I1167" s="62"/>
      <c r="J1167" s="62"/>
      <c r="K1167" s="62"/>
      <c r="L1167" s="62"/>
      <c r="M1167" s="62"/>
      <c r="N1167" s="62"/>
      <c r="O1167" s="62"/>
      <c r="P1167" s="62"/>
      <c r="Q1167" s="62"/>
      <c r="R1167" s="61"/>
    </row>
    <row r="1168" spans="3:18">
      <c r="C1168" s="62"/>
      <c r="D1168" s="62"/>
      <c r="E1168" s="62"/>
      <c r="F1168" s="62"/>
      <c r="G1168" s="62"/>
      <c r="H1168" s="62"/>
      <c r="I1168" s="62"/>
      <c r="J1168" s="62"/>
      <c r="K1168" s="62"/>
      <c r="L1168" s="62"/>
      <c r="M1168" s="62"/>
      <c r="N1168" s="62"/>
      <c r="O1168" s="62"/>
      <c r="P1168" s="62"/>
      <c r="Q1168" s="62"/>
      <c r="R1168" s="61"/>
    </row>
    <row r="1169" spans="3:18">
      <c r="C1169" s="62"/>
      <c r="D1169" s="62"/>
      <c r="E1169" s="62"/>
      <c r="F1169" s="62"/>
      <c r="G1169" s="62"/>
      <c r="H1169" s="62"/>
      <c r="I1169" s="62"/>
      <c r="J1169" s="62"/>
      <c r="K1169" s="62"/>
      <c r="L1169" s="62"/>
      <c r="M1169" s="62"/>
      <c r="N1169" s="62"/>
      <c r="O1169" s="62"/>
      <c r="P1169" s="62"/>
      <c r="Q1169" s="62"/>
      <c r="R1169" s="61"/>
    </row>
    <row r="1170" spans="3:18">
      <c r="C1170" s="62"/>
      <c r="D1170" s="62"/>
      <c r="E1170" s="62"/>
      <c r="F1170" s="62"/>
      <c r="G1170" s="62"/>
      <c r="H1170" s="62"/>
      <c r="I1170" s="62"/>
      <c r="J1170" s="62"/>
      <c r="K1170" s="62"/>
      <c r="L1170" s="62"/>
      <c r="M1170" s="62"/>
      <c r="N1170" s="62"/>
      <c r="O1170" s="62"/>
      <c r="P1170" s="62"/>
      <c r="Q1170" s="62"/>
      <c r="R1170" s="61"/>
    </row>
    <row r="1171" spans="3:18">
      <c r="C1171" s="62"/>
      <c r="D1171" s="62"/>
      <c r="E1171" s="62"/>
      <c r="F1171" s="62"/>
      <c r="G1171" s="62"/>
      <c r="H1171" s="62"/>
      <c r="I1171" s="62"/>
      <c r="J1171" s="62"/>
      <c r="K1171" s="62"/>
      <c r="L1171" s="62"/>
      <c r="M1171" s="62"/>
      <c r="N1171" s="62"/>
      <c r="O1171" s="62"/>
      <c r="P1171" s="62"/>
      <c r="Q1171" s="62"/>
      <c r="R1171" s="61"/>
    </row>
    <row r="1172" spans="3:18">
      <c r="C1172" s="62"/>
      <c r="D1172" s="62"/>
      <c r="E1172" s="62"/>
      <c r="F1172" s="62"/>
      <c r="G1172" s="62"/>
      <c r="H1172" s="62"/>
      <c r="I1172" s="62"/>
      <c r="J1172" s="62"/>
      <c r="K1172" s="62"/>
      <c r="L1172" s="62"/>
      <c r="M1172" s="62"/>
      <c r="N1172" s="62"/>
      <c r="O1172" s="62"/>
      <c r="P1172" s="62"/>
      <c r="Q1172" s="62"/>
      <c r="R1172" s="61"/>
    </row>
    <row r="1173" spans="3:18">
      <c r="C1173" s="62"/>
      <c r="D1173" s="62"/>
      <c r="E1173" s="62"/>
      <c r="F1173" s="62"/>
      <c r="G1173" s="62"/>
      <c r="H1173" s="62"/>
      <c r="I1173" s="62"/>
      <c r="J1173" s="62"/>
      <c r="K1173" s="62"/>
      <c r="L1173" s="62"/>
      <c r="M1173" s="62"/>
      <c r="N1173" s="62"/>
      <c r="O1173" s="62"/>
      <c r="P1173" s="62"/>
      <c r="Q1173" s="62"/>
      <c r="R1173" s="61"/>
    </row>
    <row r="1174" spans="3:18">
      <c r="C1174" s="62"/>
      <c r="D1174" s="62"/>
      <c r="E1174" s="62"/>
      <c r="F1174" s="62"/>
      <c r="G1174" s="62"/>
      <c r="H1174" s="62"/>
      <c r="I1174" s="62"/>
      <c r="J1174" s="62"/>
      <c r="K1174" s="62"/>
      <c r="L1174" s="62"/>
      <c r="M1174" s="62"/>
      <c r="N1174" s="62"/>
      <c r="O1174" s="62"/>
      <c r="P1174" s="62"/>
      <c r="Q1174" s="62"/>
      <c r="R1174" s="61"/>
    </row>
    <row r="1175" spans="3:18">
      <c r="C1175" s="62"/>
      <c r="D1175" s="62"/>
      <c r="E1175" s="62"/>
      <c r="F1175" s="62"/>
      <c r="G1175" s="62"/>
      <c r="H1175" s="62"/>
      <c r="I1175" s="62"/>
      <c r="J1175" s="62"/>
      <c r="K1175" s="62"/>
      <c r="L1175" s="62"/>
      <c r="M1175" s="62"/>
      <c r="N1175" s="62"/>
      <c r="O1175" s="62"/>
      <c r="P1175" s="62"/>
      <c r="Q1175" s="62"/>
      <c r="R1175" s="61"/>
    </row>
    <row r="1176" spans="3:18">
      <c r="C1176" s="62"/>
      <c r="D1176" s="62"/>
      <c r="E1176" s="62"/>
      <c r="F1176" s="62"/>
      <c r="G1176" s="62"/>
      <c r="H1176" s="62"/>
      <c r="I1176" s="62"/>
      <c r="J1176" s="62"/>
      <c r="K1176" s="62"/>
      <c r="L1176" s="62"/>
      <c r="M1176" s="62"/>
      <c r="N1176" s="62"/>
      <c r="O1176" s="62"/>
      <c r="P1176" s="62"/>
      <c r="Q1176" s="62"/>
      <c r="R1176" s="61"/>
    </row>
    <row r="1177" spans="3:18">
      <c r="C1177" s="62"/>
      <c r="D1177" s="62"/>
      <c r="E1177" s="62"/>
      <c r="F1177" s="62"/>
      <c r="G1177" s="62"/>
      <c r="H1177" s="62"/>
      <c r="I1177" s="62"/>
      <c r="J1177" s="62"/>
      <c r="K1177" s="62"/>
      <c r="L1177" s="62"/>
      <c r="M1177" s="62"/>
      <c r="N1177" s="62"/>
      <c r="O1177" s="62"/>
      <c r="P1177" s="62"/>
      <c r="Q1177" s="62"/>
      <c r="R1177" s="61"/>
    </row>
    <row r="1178" spans="3:18">
      <c r="C1178" s="62"/>
      <c r="D1178" s="62"/>
      <c r="E1178" s="62"/>
      <c r="F1178" s="62"/>
      <c r="G1178" s="62"/>
      <c r="H1178" s="62"/>
      <c r="I1178" s="62"/>
      <c r="J1178" s="62"/>
      <c r="K1178" s="62"/>
      <c r="L1178" s="62"/>
      <c r="M1178" s="62"/>
      <c r="N1178" s="62"/>
      <c r="O1178" s="62"/>
      <c r="P1178" s="62"/>
      <c r="Q1178" s="62"/>
      <c r="R1178" s="61"/>
    </row>
    <row r="1179" spans="3:18">
      <c r="C1179" s="62"/>
      <c r="D1179" s="62"/>
      <c r="E1179" s="62"/>
      <c r="F1179" s="62"/>
      <c r="G1179" s="62"/>
      <c r="H1179" s="62"/>
      <c r="I1179" s="62"/>
      <c r="J1179" s="62"/>
      <c r="K1179" s="62"/>
      <c r="L1179" s="62"/>
      <c r="M1179" s="62"/>
      <c r="N1179" s="62"/>
      <c r="O1179" s="62"/>
      <c r="P1179" s="62"/>
      <c r="Q1179" s="62"/>
      <c r="R1179" s="61"/>
    </row>
    <row r="1180" spans="3:18">
      <c r="C1180" s="62"/>
      <c r="D1180" s="62"/>
      <c r="E1180" s="62"/>
      <c r="F1180" s="62"/>
      <c r="G1180" s="62"/>
      <c r="H1180" s="62"/>
      <c r="I1180" s="62"/>
      <c r="J1180" s="62"/>
      <c r="K1180" s="62"/>
      <c r="L1180" s="62"/>
      <c r="M1180" s="62"/>
      <c r="N1180" s="62"/>
      <c r="O1180" s="62"/>
      <c r="P1180" s="62"/>
      <c r="Q1180" s="62"/>
      <c r="R1180" s="61"/>
    </row>
    <row r="1181" spans="3:18">
      <c r="C1181" s="62"/>
      <c r="D1181" s="62"/>
      <c r="E1181" s="62"/>
      <c r="F1181" s="62"/>
      <c r="G1181" s="62"/>
      <c r="H1181" s="62"/>
      <c r="I1181" s="62"/>
      <c r="J1181" s="62"/>
      <c r="K1181" s="62"/>
      <c r="L1181" s="62"/>
      <c r="M1181" s="62"/>
      <c r="N1181" s="62"/>
      <c r="O1181" s="62"/>
      <c r="P1181" s="62"/>
      <c r="Q1181" s="62"/>
      <c r="R1181" s="61"/>
    </row>
    <row r="1182" spans="3:18">
      <c r="C1182" s="62"/>
      <c r="D1182" s="62"/>
      <c r="E1182" s="62"/>
      <c r="F1182" s="62"/>
      <c r="G1182" s="62"/>
      <c r="H1182" s="62"/>
      <c r="I1182" s="62"/>
      <c r="J1182" s="62"/>
      <c r="K1182" s="62"/>
      <c r="L1182" s="62"/>
      <c r="M1182" s="62"/>
      <c r="N1182" s="62"/>
      <c r="O1182" s="62"/>
      <c r="P1182" s="62"/>
      <c r="Q1182" s="62"/>
      <c r="R1182" s="61"/>
    </row>
    <row r="1183" spans="3:18">
      <c r="C1183" s="62"/>
      <c r="D1183" s="62"/>
      <c r="E1183" s="62"/>
      <c r="F1183" s="62"/>
      <c r="G1183" s="62"/>
      <c r="H1183" s="62"/>
      <c r="I1183" s="62"/>
      <c r="J1183" s="62"/>
      <c r="K1183" s="62"/>
      <c r="L1183" s="62"/>
      <c r="M1183" s="62"/>
      <c r="N1183" s="62"/>
      <c r="O1183" s="62"/>
      <c r="P1183" s="62"/>
      <c r="Q1183" s="62"/>
      <c r="R1183" s="61"/>
    </row>
    <row r="1184" spans="3:18">
      <c r="C1184" s="62"/>
      <c r="D1184" s="62"/>
      <c r="E1184" s="62"/>
      <c r="F1184" s="62"/>
      <c r="G1184" s="62"/>
      <c r="H1184" s="62"/>
      <c r="I1184" s="62"/>
      <c r="J1184" s="62"/>
      <c r="K1184" s="62"/>
      <c r="L1184" s="62"/>
      <c r="M1184" s="62"/>
      <c r="N1184" s="62"/>
      <c r="O1184" s="62"/>
      <c r="P1184" s="62"/>
      <c r="Q1184" s="62"/>
      <c r="R1184" s="61"/>
    </row>
    <row r="1185" spans="3:18">
      <c r="C1185" s="62"/>
      <c r="D1185" s="62"/>
      <c r="E1185" s="62"/>
      <c r="F1185" s="62"/>
      <c r="G1185" s="62"/>
      <c r="H1185" s="62"/>
      <c r="I1185" s="62"/>
      <c r="J1185" s="62"/>
      <c r="K1185" s="62"/>
      <c r="L1185" s="62"/>
      <c r="M1185" s="62"/>
      <c r="N1185" s="62"/>
      <c r="O1185" s="62"/>
      <c r="P1185" s="62"/>
      <c r="Q1185" s="62"/>
      <c r="R1185" s="61"/>
    </row>
    <row r="1186" spans="3:18">
      <c r="C1186" s="62"/>
      <c r="D1186" s="62"/>
      <c r="E1186" s="62"/>
      <c r="F1186" s="62"/>
      <c r="G1186" s="62"/>
      <c r="H1186" s="62"/>
      <c r="I1186" s="62"/>
      <c r="J1186" s="62"/>
      <c r="K1186" s="62"/>
      <c r="L1186" s="62"/>
      <c r="M1186" s="62"/>
      <c r="N1186" s="62"/>
      <c r="O1186" s="62"/>
      <c r="P1186" s="62"/>
      <c r="Q1186" s="62"/>
      <c r="R1186" s="61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4">
    <tabColor indexed="12"/>
    <pageSetUpPr fitToPage="1"/>
  </sheetPr>
  <dimension ref="A1:S1170"/>
  <sheetViews>
    <sheetView topLeftCell="B1" workbookViewId="0">
      <selection activeCell="J16" sqref="J16"/>
    </sheetView>
  </sheetViews>
  <sheetFormatPr defaultRowHeight="12.75" outlineLevelCol="1"/>
  <cols>
    <col min="1" max="1" width="65.6640625" style="8" hidden="1" customWidth="1"/>
    <col min="2" max="2" width="57.33203125" style="8" customWidth="1"/>
    <col min="3" max="3" width="13.33203125" style="8" customWidth="1"/>
    <col min="4" max="4" width="13.33203125" style="8" customWidth="1" outlineLevel="1"/>
    <col min="5" max="5" width="15.33203125" style="8" customWidth="1"/>
    <col min="6" max="7" width="11.83203125" style="8" customWidth="1"/>
    <col min="8" max="8" width="14.5" style="8" bestFit="1" customWidth="1"/>
    <col min="9" max="9" width="13.6640625" style="8" bestFit="1" customWidth="1"/>
    <col min="10" max="12" width="14" style="8" bestFit="1" customWidth="1"/>
    <col min="13" max="13" width="15.6640625" style="8" bestFit="1" customWidth="1"/>
    <col min="14" max="16" width="14" style="8" bestFit="1" customWidth="1"/>
    <col min="17" max="17" width="12.5" style="8" customWidth="1"/>
  </cols>
  <sheetData>
    <row r="1" spans="1:19" s="24" customFormat="1" ht="15.75">
      <c r="B1" s="21" t="s">
        <v>8</v>
      </c>
      <c r="C1" s="22"/>
      <c r="D1" s="22"/>
      <c r="E1" s="22"/>
      <c r="F1"/>
      <c r="G1"/>
      <c r="H1"/>
      <c r="I1"/>
      <c r="J1"/>
      <c r="K1"/>
      <c r="L1"/>
      <c r="M1"/>
      <c r="N1"/>
      <c r="O1"/>
      <c r="Q1" s="25" t="s">
        <v>247</v>
      </c>
      <c r="R1"/>
      <c r="S1"/>
    </row>
    <row r="2" spans="1:19" s="20" customFormat="1" ht="22.5" customHeight="1">
      <c r="A2" s="18"/>
      <c r="C2" s="18" t="s">
        <v>257</v>
      </c>
      <c r="D2" s="50"/>
      <c r="E2" s="5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  <c r="R2"/>
      <c r="S2"/>
    </row>
    <row r="3" spans="1:19" s="20" customFormat="1" ht="16.5" thickBot="1">
      <c r="A3" s="18"/>
      <c r="B3" s="18"/>
      <c r="C3" s="50"/>
      <c r="D3" s="50"/>
      <c r="E3" s="5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7" t="s">
        <v>33</v>
      </c>
      <c r="R3"/>
      <c r="S3"/>
    </row>
    <row r="4" spans="1:19" s="20" customFormat="1" ht="15.75" hidden="1">
      <c r="A4" s="21" t="s">
        <v>94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5" t="s">
        <v>248</v>
      </c>
      <c r="R4"/>
      <c r="S4"/>
    </row>
    <row r="5" spans="1:19" s="20" customFormat="1" ht="15.75" hidden="1">
      <c r="C5" s="18" t="s">
        <v>258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  <c r="R5"/>
      <c r="S5"/>
    </row>
    <row r="6" spans="1:19" ht="13.5" hidden="1" thickBot="1">
      <c r="A6" s="20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47" t="s">
        <v>34</v>
      </c>
    </row>
    <row r="7" spans="1:19" ht="65.25" customHeight="1" thickBot="1">
      <c r="A7" s="41"/>
      <c r="B7" s="215" t="s">
        <v>129</v>
      </c>
      <c r="C7" s="205" t="s">
        <v>80</v>
      </c>
      <c r="D7" s="256" t="s">
        <v>82</v>
      </c>
      <c r="E7" s="206" t="s">
        <v>208</v>
      </c>
      <c r="F7" s="297" t="s">
        <v>0</v>
      </c>
      <c r="G7" s="298" t="s">
        <v>23</v>
      </c>
      <c r="H7" s="298" t="s">
        <v>14</v>
      </c>
      <c r="I7" s="298" t="s">
        <v>15</v>
      </c>
      <c r="J7" s="298" t="s">
        <v>16</v>
      </c>
      <c r="K7" s="298" t="s">
        <v>17</v>
      </c>
      <c r="L7" s="298" t="s">
        <v>9</v>
      </c>
      <c r="M7" s="298" t="s">
        <v>18</v>
      </c>
      <c r="N7" s="298" t="s">
        <v>19</v>
      </c>
      <c r="O7" s="298" t="s">
        <v>20</v>
      </c>
      <c r="P7" s="298" t="s">
        <v>21</v>
      </c>
      <c r="Q7" s="299" t="s">
        <v>22</v>
      </c>
    </row>
    <row r="8" spans="1:19" ht="54" hidden="1" customHeight="1" thickBot="1">
      <c r="A8" s="252" t="s">
        <v>67</v>
      </c>
      <c r="B8" s="251"/>
      <c r="C8" s="204" t="s">
        <v>81</v>
      </c>
      <c r="D8" s="205" t="s">
        <v>83</v>
      </c>
      <c r="E8" s="206" t="s">
        <v>191</v>
      </c>
      <c r="F8" s="212" t="s">
        <v>84</v>
      </c>
      <c r="G8" s="213" t="s">
        <v>259</v>
      </c>
      <c r="H8" s="213" t="s">
        <v>260</v>
      </c>
      <c r="I8" s="213" t="s">
        <v>261</v>
      </c>
      <c r="J8" s="213" t="s">
        <v>262</v>
      </c>
      <c r="K8" s="213" t="s">
        <v>263</v>
      </c>
      <c r="L8" s="213" t="s">
        <v>264</v>
      </c>
      <c r="M8" s="213" t="s">
        <v>265</v>
      </c>
      <c r="N8" s="213" t="s">
        <v>266</v>
      </c>
      <c r="O8" s="213" t="s">
        <v>267</v>
      </c>
      <c r="P8" s="213" t="s">
        <v>268</v>
      </c>
      <c r="Q8" s="214" t="s">
        <v>269</v>
      </c>
    </row>
    <row r="9" spans="1:19" ht="12.75" customHeight="1">
      <c r="A9" s="13" t="s">
        <v>62</v>
      </c>
      <c r="B9" s="13" t="s">
        <v>66</v>
      </c>
      <c r="C9" s="104">
        <v>4644356</v>
      </c>
      <c r="D9" s="326">
        <v>4472756</v>
      </c>
      <c r="E9" s="444">
        <v>4472756</v>
      </c>
      <c r="F9" s="104">
        <v>421655.50799999997</v>
      </c>
      <c r="G9" s="74">
        <v>764858.84400000004</v>
      </c>
      <c r="H9" s="74">
        <v>1123365.3319999999</v>
      </c>
      <c r="I9" s="74">
        <v>1498105.3740000001</v>
      </c>
      <c r="J9" s="74">
        <v>1872194.906</v>
      </c>
      <c r="K9" s="74">
        <v>2241821.9610000001</v>
      </c>
      <c r="L9" s="74">
        <v>2624843.307</v>
      </c>
      <c r="M9" s="74">
        <v>2990343.7139999997</v>
      </c>
      <c r="N9" s="74">
        <v>3357094.9759999998</v>
      </c>
      <c r="O9" s="74">
        <v>3729224.3130000001</v>
      </c>
      <c r="P9" s="74">
        <v>4100735.943</v>
      </c>
      <c r="Q9" s="75">
        <v>4518122.6150000002</v>
      </c>
    </row>
    <row r="10" spans="1:19" s="17" customFormat="1">
      <c r="A10" s="14" t="s">
        <v>74</v>
      </c>
      <c r="B10" s="14" t="s">
        <v>137</v>
      </c>
      <c r="C10" s="105">
        <v>3111999.8</v>
      </c>
      <c r="D10" s="327">
        <v>2953999.8</v>
      </c>
      <c r="E10" s="445">
        <v>2953999.8</v>
      </c>
      <c r="F10" s="105">
        <v>276178.40999999997</v>
      </c>
      <c r="G10" s="76">
        <v>500232.80699999997</v>
      </c>
      <c r="H10" s="76">
        <v>738249.55799999996</v>
      </c>
      <c r="I10" s="76">
        <v>984999.473</v>
      </c>
      <c r="J10" s="76">
        <v>1229809.679</v>
      </c>
      <c r="K10" s="76">
        <v>1474571.5319999999</v>
      </c>
      <c r="L10" s="76">
        <v>1727899.862</v>
      </c>
      <c r="M10" s="76">
        <v>1969901.1359999999</v>
      </c>
      <c r="N10" s="76">
        <v>2213614.3139999998</v>
      </c>
      <c r="O10" s="76">
        <v>2460971.2340000002</v>
      </c>
      <c r="P10" s="76">
        <v>2707596.3769999999</v>
      </c>
      <c r="Q10" s="77">
        <v>2982224.423</v>
      </c>
      <c r="R10"/>
      <c r="S10"/>
    </row>
    <row r="11" spans="1:19" s="17" customFormat="1">
      <c r="A11" s="15" t="s">
        <v>75</v>
      </c>
      <c r="B11" s="15" t="s">
        <v>24</v>
      </c>
      <c r="C11" s="106">
        <v>1532356.2</v>
      </c>
      <c r="D11" s="328">
        <v>1518756.2</v>
      </c>
      <c r="E11" s="446">
        <v>1518756.2</v>
      </c>
      <c r="F11" s="106">
        <v>145477.098</v>
      </c>
      <c r="G11" s="78">
        <v>264626.03700000001</v>
      </c>
      <c r="H11" s="78">
        <v>385115.77399999998</v>
      </c>
      <c r="I11" s="78">
        <v>513105.90100000001</v>
      </c>
      <c r="J11" s="78">
        <v>642385.22699999996</v>
      </c>
      <c r="K11" s="78">
        <v>767250.429</v>
      </c>
      <c r="L11" s="78">
        <v>896943.44499999995</v>
      </c>
      <c r="M11" s="78">
        <v>1020442.578</v>
      </c>
      <c r="N11" s="78">
        <v>1143480.662</v>
      </c>
      <c r="O11" s="78">
        <v>1268253.0789999999</v>
      </c>
      <c r="P11" s="78">
        <v>1393139.5660000001</v>
      </c>
      <c r="Q11" s="79">
        <v>1535898.192</v>
      </c>
      <c r="R11"/>
      <c r="S11"/>
    </row>
    <row r="12" spans="1:19">
      <c r="A12" s="16" t="s">
        <v>181</v>
      </c>
      <c r="B12" s="16" t="s">
        <v>195</v>
      </c>
      <c r="C12" s="107">
        <v>383647.5</v>
      </c>
      <c r="D12" s="329">
        <v>623747.5</v>
      </c>
      <c r="E12" s="447">
        <v>623747.5</v>
      </c>
      <c r="F12" s="107">
        <v>31971</v>
      </c>
      <c r="G12" s="80">
        <v>63942</v>
      </c>
      <c r="H12" s="80">
        <v>95911</v>
      </c>
      <c r="I12" s="80">
        <v>127882</v>
      </c>
      <c r="J12" s="80">
        <v>159853</v>
      </c>
      <c r="K12" s="80">
        <v>191822</v>
      </c>
      <c r="L12" s="80">
        <v>263809</v>
      </c>
      <c r="M12" s="80">
        <v>335797</v>
      </c>
      <c r="N12" s="80">
        <v>407783</v>
      </c>
      <c r="O12" s="80">
        <v>479771</v>
      </c>
      <c r="P12" s="80">
        <v>551759</v>
      </c>
      <c r="Q12" s="81">
        <v>623747.5</v>
      </c>
    </row>
    <row r="13" spans="1:19" s="17" customFormat="1">
      <c r="A13" s="14" t="s">
        <v>74</v>
      </c>
      <c r="B13" s="14" t="s">
        <v>137</v>
      </c>
      <c r="C13" s="105">
        <v>0</v>
      </c>
      <c r="D13" s="327">
        <v>208000</v>
      </c>
      <c r="E13" s="445">
        <v>208000</v>
      </c>
      <c r="F13" s="105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34666</v>
      </c>
      <c r="M13" s="76">
        <v>69333</v>
      </c>
      <c r="N13" s="76">
        <v>103999</v>
      </c>
      <c r="O13" s="76">
        <v>138666</v>
      </c>
      <c r="P13" s="76">
        <v>173333</v>
      </c>
      <c r="Q13" s="77">
        <v>208000</v>
      </c>
      <c r="R13"/>
      <c r="S13"/>
    </row>
    <row r="14" spans="1:19" s="17" customFormat="1">
      <c r="A14" s="15" t="s">
        <v>75</v>
      </c>
      <c r="B14" s="15" t="s">
        <v>24</v>
      </c>
      <c r="C14" s="106">
        <v>383647.5</v>
      </c>
      <c r="D14" s="328">
        <v>415747.5</v>
      </c>
      <c r="E14" s="446">
        <v>415747.5</v>
      </c>
      <c r="F14" s="106">
        <v>31971</v>
      </c>
      <c r="G14" s="78">
        <v>63942</v>
      </c>
      <c r="H14" s="78">
        <v>95911</v>
      </c>
      <c r="I14" s="78">
        <v>127882</v>
      </c>
      <c r="J14" s="78">
        <v>159853</v>
      </c>
      <c r="K14" s="78">
        <v>191822</v>
      </c>
      <c r="L14" s="78">
        <v>229143</v>
      </c>
      <c r="M14" s="78">
        <v>266464</v>
      </c>
      <c r="N14" s="78">
        <v>303784</v>
      </c>
      <c r="O14" s="78">
        <v>341105</v>
      </c>
      <c r="P14" s="78">
        <v>378426</v>
      </c>
      <c r="Q14" s="79">
        <v>415747.5</v>
      </c>
      <c r="R14"/>
      <c r="S14"/>
    </row>
    <row r="15" spans="1:19">
      <c r="A15" s="137" t="s">
        <v>148</v>
      </c>
      <c r="B15" s="137" t="s">
        <v>158</v>
      </c>
      <c r="C15" s="216">
        <v>5400</v>
      </c>
      <c r="D15" s="397">
        <v>5400</v>
      </c>
      <c r="E15" s="448">
        <v>5400</v>
      </c>
      <c r="F15" s="216">
        <v>450</v>
      </c>
      <c r="G15" s="180">
        <v>900</v>
      </c>
      <c r="H15" s="180">
        <v>1350</v>
      </c>
      <c r="I15" s="180">
        <v>1800</v>
      </c>
      <c r="J15" s="180">
        <v>2250</v>
      </c>
      <c r="K15" s="180">
        <v>2700</v>
      </c>
      <c r="L15" s="180">
        <v>3150</v>
      </c>
      <c r="M15" s="180">
        <v>3600</v>
      </c>
      <c r="N15" s="180">
        <v>4050</v>
      </c>
      <c r="O15" s="180">
        <v>4500</v>
      </c>
      <c r="P15" s="180">
        <v>4950</v>
      </c>
      <c r="Q15" s="179">
        <v>5400</v>
      </c>
    </row>
    <row r="16" spans="1:19" s="17" customFormat="1">
      <c r="A16" s="189" t="s">
        <v>74</v>
      </c>
      <c r="B16" s="189" t="s">
        <v>137</v>
      </c>
      <c r="C16" s="217">
        <v>0</v>
      </c>
      <c r="D16" s="398">
        <v>0</v>
      </c>
      <c r="E16" s="449">
        <v>0</v>
      </c>
      <c r="F16" s="217">
        <v>0</v>
      </c>
      <c r="G16" s="191">
        <v>0</v>
      </c>
      <c r="H16" s="191">
        <v>0</v>
      </c>
      <c r="I16" s="191">
        <v>0</v>
      </c>
      <c r="J16" s="191">
        <v>0</v>
      </c>
      <c r="K16" s="191">
        <v>0</v>
      </c>
      <c r="L16" s="191">
        <v>0</v>
      </c>
      <c r="M16" s="191">
        <v>0</v>
      </c>
      <c r="N16" s="191">
        <v>0</v>
      </c>
      <c r="O16" s="191">
        <v>0</v>
      </c>
      <c r="P16" s="191">
        <v>0</v>
      </c>
      <c r="Q16" s="190">
        <v>0</v>
      </c>
      <c r="R16"/>
      <c r="S16"/>
    </row>
    <row r="17" spans="1:19" s="17" customFormat="1">
      <c r="A17" s="15" t="s">
        <v>75</v>
      </c>
      <c r="B17" s="15" t="s">
        <v>24</v>
      </c>
      <c r="C17" s="106">
        <v>5400</v>
      </c>
      <c r="D17" s="328">
        <v>5400</v>
      </c>
      <c r="E17" s="446">
        <v>5400</v>
      </c>
      <c r="F17" s="106">
        <v>450</v>
      </c>
      <c r="G17" s="78">
        <v>900</v>
      </c>
      <c r="H17" s="78">
        <v>1350</v>
      </c>
      <c r="I17" s="78">
        <v>1800</v>
      </c>
      <c r="J17" s="78">
        <v>2250</v>
      </c>
      <c r="K17" s="78">
        <v>2700</v>
      </c>
      <c r="L17" s="78">
        <v>3150</v>
      </c>
      <c r="M17" s="78">
        <v>3600</v>
      </c>
      <c r="N17" s="78">
        <v>4050</v>
      </c>
      <c r="O17" s="78">
        <v>4500</v>
      </c>
      <c r="P17" s="78">
        <v>4950</v>
      </c>
      <c r="Q17" s="79">
        <v>5400</v>
      </c>
      <c r="R17"/>
      <c r="S17"/>
    </row>
    <row r="18" spans="1:19">
      <c r="A18" s="16" t="s">
        <v>63</v>
      </c>
      <c r="B18" s="16" t="s">
        <v>133</v>
      </c>
      <c r="C18" s="107">
        <v>142146.9</v>
      </c>
      <c r="D18" s="329">
        <v>149146.9</v>
      </c>
      <c r="E18" s="447">
        <v>149146.9</v>
      </c>
      <c r="F18" s="107">
        <v>12987.418999999998</v>
      </c>
      <c r="G18" s="80">
        <v>29413.870999999999</v>
      </c>
      <c r="H18" s="80">
        <v>42439.706000000006</v>
      </c>
      <c r="I18" s="80">
        <v>58414.994999999995</v>
      </c>
      <c r="J18" s="80">
        <v>72234.620999999999</v>
      </c>
      <c r="K18" s="80">
        <v>84721.025999999998</v>
      </c>
      <c r="L18" s="80">
        <v>97571.263999999996</v>
      </c>
      <c r="M18" s="80">
        <v>113235.099</v>
      </c>
      <c r="N18" s="80">
        <v>125587.97899999999</v>
      </c>
      <c r="O18" s="80">
        <v>137735.15000000002</v>
      </c>
      <c r="P18" s="80">
        <v>154422.74799999999</v>
      </c>
      <c r="Q18" s="81">
        <v>172962.503</v>
      </c>
    </row>
    <row r="19" spans="1:19" s="17" customFormat="1">
      <c r="A19" s="14" t="s">
        <v>74</v>
      </c>
      <c r="B19" s="14" t="s">
        <v>137</v>
      </c>
      <c r="C19" s="105">
        <v>4863.6000000000004</v>
      </c>
      <c r="D19" s="327">
        <v>4863.6000000000004</v>
      </c>
      <c r="E19" s="445">
        <v>4863.6000000000004</v>
      </c>
      <c r="F19" s="105">
        <v>1421.3370000000002</v>
      </c>
      <c r="G19" s="76">
        <v>2063.203</v>
      </c>
      <c r="H19" s="76">
        <v>2464.482</v>
      </c>
      <c r="I19" s="76">
        <v>2915.8189999999995</v>
      </c>
      <c r="J19" s="76">
        <v>3408.2670000000003</v>
      </c>
      <c r="K19" s="76">
        <v>3775.1799999999994</v>
      </c>
      <c r="L19" s="76">
        <v>4196.3859999999986</v>
      </c>
      <c r="M19" s="76">
        <v>4682.5370000000012</v>
      </c>
      <c r="N19" s="76">
        <v>5018.1689999999999</v>
      </c>
      <c r="O19" s="76">
        <v>5435.5259999999998</v>
      </c>
      <c r="P19" s="76">
        <v>5957.8940000000002</v>
      </c>
      <c r="Q19" s="77">
        <v>5998.6059999999998</v>
      </c>
      <c r="R19"/>
      <c r="S19"/>
    </row>
    <row r="20" spans="1:19" s="17" customFormat="1">
      <c r="A20" s="15" t="s">
        <v>75</v>
      </c>
      <c r="B20" s="15" t="s">
        <v>24</v>
      </c>
      <c r="C20" s="106">
        <v>137283.29999999999</v>
      </c>
      <c r="D20" s="328">
        <v>144283.29999999999</v>
      </c>
      <c r="E20" s="446">
        <v>144283.29999999999</v>
      </c>
      <c r="F20" s="106">
        <v>11566.081999999999</v>
      </c>
      <c r="G20" s="78">
        <v>27350.667999999998</v>
      </c>
      <c r="H20" s="78">
        <v>39975.224000000002</v>
      </c>
      <c r="I20" s="78">
        <v>55499.175999999999</v>
      </c>
      <c r="J20" s="78">
        <v>68826.353999999992</v>
      </c>
      <c r="K20" s="78">
        <v>80945.846000000005</v>
      </c>
      <c r="L20" s="78">
        <v>93374.877999999997</v>
      </c>
      <c r="M20" s="78">
        <v>108552.56200000001</v>
      </c>
      <c r="N20" s="78">
        <v>120569.81</v>
      </c>
      <c r="O20" s="78">
        <v>132299.62400000001</v>
      </c>
      <c r="P20" s="78">
        <v>148464.85399999999</v>
      </c>
      <c r="Q20" s="79">
        <v>166963.897</v>
      </c>
      <c r="R20"/>
      <c r="S20"/>
    </row>
    <row r="21" spans="1:19">
      <c r="A21" s="16" t="s">
        <v>159</v>
      </c>
      <c r="B21" s="16" t="s">
        <v>145</v>
      </c>
      <c r="C21" s="107">
        <v>16</v>
      </c>
      <c r="D21" s="329">
        <v>16</v>
      </c>
      <c r="E21" s="447">
        <v>16</v>
      </c>
      <c r="F21" s="107">
        <v>0.7</v>
      </c>
      <c r="G21" s="80">
        <v>2.5350000000000001</v>
      </c>
      <c r="H21" s="80">
        <v>4.9619999999999997</v>
      </c>
      <c r="I21" s="80">
        <v>7.4109999999999996</v>
      </c>
      <c r="J21" s="80">
        <v>8.4380000000000006</v>
      </c>
      <c r="K21" s="80">
        <v>10.969000000000001</v>
      </c>
      <c r="L21" s="80">
        <v>11.832000000000001</v>
      </c>
      <c r="M21" s="80">
        <v>12.551000000000002</v>
      </c>
      <c r="N21" s="80">
        <v>16.835000000000001</v>
      </c>
      <c r="O21" s="80">
        <v>18.03</v>
      </c>
      <c r="P21" s="80">
        <v>19.991999999999997</v>
      </c>
      <c r="Q21" s="81">
        <v>24.725999999999999</v>
      </c>
    </row>
    <row r="22" spans="1:19" s="17" customFormat="1">
      <c r="A22" s="14" t="s">
        <v>74</v>
      </c>
      <c r="B22" s="14" t="s">
        <v>137</v>
      </c>
      <c r="C22" s="105">
        <v>1</v>
      </c>
      <c r="D22" s="327">
        <v>1</v>
      </c>
      <c r="E22" s="445">
        <v>1</v>
      </c>
      <c r="F22" s="105">
        <v>0</v>
      </c>
      <c r="G22" s="76">
        <v>0</v>
      </c>
      <c r="H22" s="76">
        <v>1.58</v>
      </c>
      <c r="I22" s="76">
        <v>2.2429999999999999</v>
      </c>
      <c r="J22" s="76">
        <v>2.2429999999999999</v>
      </c>
      <c r="K22" s="76">
        <v>3.7</v>
      </c>
      <c r="L22" s="76">
        <v>3.7</v>
      </c>
      <c r="M22" s="76">
        <v>3.7</v>
      </c>
      <c r="N22" s="76">
        <v>5.8419999999999996</v>
      </c>
      <c r="O22" s="76">
        <v>5.8419999999999996</v>
      </c>
      <c r="P22" s="76">
        <v>7.0039999999999996</v>
      </c>
      <c r="Q22" s="77">
        <v>9.4830000000000005</v>
      </c>
      <c r="R22"/>
      <c r="S22"/>
    </row>
    <row r="23" spans="1:19" s="17" customFormat="1">
      <c r="A23" s="15" t="s">
        <v>75</v>
      </c>
      <c r="B23" s="15" t="s">
        <v>24</v>
      </c>
      <c r="C23" s="106">
        <v>15</v>
      </c>
      <c r="D23" s="328">
        <v>15</v>
      </c>
      <c r="E23" s="446">
        <v>15</v>
      </c>
      <c r="F23" s="106">
        <v>0.7</v>
      </c>
      <c r="G23" s="78">
        <v>2.5350000000000001</v>
      </c>
      <c r="H23" s="78">
        <v>3.3820000000000001</v>
      </c>
      <c r="I23" s="78">
        <v>5.1680000000000001</v>
      </c>
      <c r="J23" s="78">
        <v>6.1950000000000003</v>
      </c>
      <c r="K23" s="78">
        <v>7.2690000000000001</v>
      </c>
      <c r="L23" s="78">
        <v>8.1319999999999997</v>
      </c>
      <c r="M23" s="78">
        <v>8.8510000000000009</v>
      </c>
      <c r="N23" s="78">
        <v>10.993</v>
      </c>
      <c r="O23" s="78">
        <v>12.188000000000001</v>
      </c>
      <c r="P23" s="78">
        <v>12.988</v>
      </c>
      <c r="Q23" s="79">
        <v>15.243</v>
      </c>
      <c r="R23"/>
      <c r="S23"/>
    </row>
    <row r="24" spans="1:19">
      <c r="A24" s="16" t="s">
        <v>160</v>
      </c>
      <c r="B24" s="16" t="s">
        <v>196</v>
      </c>
      <c r="C24" s="107">
        <v>2374.8000000000002</v>
      </c>
      <c r="D24" s="329">
        <v>2374.8000000000002</v>
      </c>
      <c r="E24" s="447">
        <v>6123.6549999999997</v>
      </c>
      <c r="F24" s="107">
        <v>200.51300000000001</v>
      </c>
      <c r="G24" s="80">
        <v>583.31399999999996</v>
      </c>
      <c r="H24" s="80">
        <v>811.5440000000001</v>
      </c>
      <c r="I24" s="80">
        <v>1457.1740000000002</v>
      </c>
      <c r="J24" s="80">
        <v>2045.3269999999998</v>
      </c>
      <c r="K24" s="80">
        <v>3151.6049999999996</v>
      </c>
      <c r="L24" s="80">
        <v>4557.2860000000001</v>
      </c>
      <c r="M24" s="80">
        <v>4776.4599999999991</v>
      </c>
      <c r="N24" s="80">
        <v>5010.8549999999996</v>
      </c>
      <c r="O24" s="80">
        <v>5290.7169999999996</v>
      </c>
      <c r="P24" s="80">
        <v>5350.8389999999999</v>
      </c>
      <c r="Q24" s="81">
        <v>6004.9489999999996</v>
      </c>
    </row>
    <row r="25" spans="1:19" s="17" customFormat="1">
      <c r="A25" s="14" t="s">
        <v>74</v>
      </c>
      <c r="B25" s="14" t="s">
        <v>137</v>
      </c>
      <c r="C25" s="105">
        <v>1955</v>
      </c>
      <c r="D25" s="327">
        <v>1955</v>
      </c>
      <c r="E25" s="445">
        <v>5252.6049999999996</v>
      </c>
      <c r="F25" s="105">
        <v>178.74100000000001</v>
      </c>
      <c r="G25" s="76">
        <v>374.63599999999997</v>
      </c>
      <c r="H25" s="76">
        <v>544.85700000000008</v>
      </c>
      <c r="I25" s="76">
        <v>1119.2990000000002</v>
      </c>
      <c r="J25" s="76">
        <v>1668.0379999999998</v>
      </c>
      <c r="K25" s="76">
        <v>2266.4589999999998</v>
      </c>
      <c r="L25" s="76">
        <v>3557.1750000000002</v>
      </c>
      <c r="M25" s="76">
        <v>3740.1079999999997</v>
      </c>
      <c r="N25" s="76">
        <v>3935.2249999999999</v>
      </c>
      <c r="O25" s="76">
        <v>4130.8419999999996</v>
      </c>
      <c r="P25" s="76">
        <v>4130.8419999999996</v>
      </c>
      <c r="Q25" s="77">
        <v>4620.6809999999996</v>
      </c>
      <c r="R25"/>
      <c r="S25"/>
    </row>
    <row r="26" spans="1:19" s="17" customFormat="1">
      <c r="A26" s="15" t="s">
        <v>75</v>
      </c>
      <c r="B26" s="15" t="s">
        <v>24</v>
      </c>
      <c r="C26" s="106">
        <v>419.8</v>
      </c>
      <c r="D26" s="328">
        <v>419.8</v>
      </c>
      <c r="E26" s="446">
        <v>871.05</v>
      </c>
      <c r="F26" s="106">
        <v>21.771999999999998</v>
      </c>
      <c r="G26" s="78">
        <v>208.678</v>
      </c>
      <c r="H26" s="78">
        <v>266.68700000000001</v>
      </c>
      <c r="I26" s="78">
        <v>337.875</v>
      </c>
      <c r="J26" s="78">
        <v>377.28899999999999</v>
      </c>
      <c r="K26" s="78">
        <v>885.14599999999996</v>
      </c>
      <c r="L26" s="78">
        <v>1000.111</v>
      </c>
      <c r="M26" s="78">
        <v>1036.3519999999999</v>
      </c>
      <c r="N26" s="78">
        <v>1075.6299999999999</v>
      </c>
      <c r="O26" s="78">
        <v>1159.875</v>
      </c>
      <c r="P26" s="78">
        <v>1219.9970000000001</v>
      </c>
      <c r="Q26" s="79">
        <v>1384.268</v>
      </c>
      <c r="R26"/>
      <c r="S26"/>
    </row>
    <row r="27" spans="1:19" ht="15.75" customHeight="1">
      <c r="A27" s="43" t="s">
        <v>161</v>
      </c>
      <c r="B27" s="43" t="s">
        <v>7</v>
      </c>
      <c r="C27" s="218">
        <v>5177941.2</v>
      </c>
      <c r="D27" s="399">
        <v>5253441.2</v>
      </c>
      <c r="E27" s="450">
        <v>5257190.0549999997</v>
      </c>
      <c r="F27" s="218">
        <v>467265.13999999996</v>
      </c>
      <c r="G27" s="84">
        <v>859700.56400000001</v>
      </c>
      <c r="H27" s="84">
        <v>1263882.5439999998</v>
      </c>
      <c r="I27" s="84">
        <v>1687666.9539999999</v>
      </c>
      <c r="J27" s="84">
        <v>2108586.2919999999</v>
      </c>
      <c r="K27" s="84">
        <v>2524227.5609999998</v>
      </c>
      <c r="L27" s="84">
        <v>2993942.6889999998</v>
      </c>
      <c r="M27" s="84">
        <v>3447764.824</v>
      </c>
      <c r="N27" s="84">
        <v>3899543.6450000005</v>
      </c>
      <c r="O27" s="84">
        <v>4356539.2100000009</v>
      </c>
      <c r="P27" s="84">
        <v>4817238.5219999999</v>
      </c>
      <c r="Q27" s="85">
        <v>5326262.2929999996</v>
      </c>
    </row>
    <row r="28" spans="1:19" s="17" customFormat="1">
      <c r="A28" s="44" t="s">
        <v>74</v>
      </c>
      <c r="B28" s="44" t="s">
        <v>137</v>
      </c>
      <c r="C28" s="219">
        <v>3118819.4</v>
      </c>
      <c r="D28" s="400">
        <v>3168819.4</v>
      </c>
      <c r="E28" s="451">
        <v>3172117.0049999999</v>
      </c>
      <c r="F28" s="219">
        <v>277778.48799999995</v>
      </c>
      <c r="G28" s="86">
        <v>502670.64599999995</v>
      </c>
      <c r="H28" s="86">
        <v>741260.47699999984</v>
      </c>
      <c r="I28" s="86">
        <v>989036.83400000003</v>
      </c>
      <c r="J28" s="86">
        <v>1234888.227</v>
      </c>
      <c r="K28" s="86">
        <v>1480616.8709999998</v>
      </c>
      <c r="L28" s="86">
        <v>1770323.1229999999</v>
      </c>
      <c r="M28" s="86">
        <v>2047660.4809999999</v>
      </c>
      <c r="N28" s="86">
        <v>2326572.5500000003</v>
      </c>
      <c r="O28" s="86">
        <v>2609209.4440000006</v>
      </c>
      <c r="P28" s="86">
        <v>2891025.1170000001</v>
      </c>
      <c r="Q28" s="87">
        <v>3200853.193</v>
      </c>
      <c r="R28" s="12"/>
      <c r="S28" s="12"/>
    </row>
    <row r="29" spans="1:19" s="17" customFormat="1">
      <c r="A29" s="45" t="s">
        <v>75</v>
      </c>
      <c r="B29" s="45" t="s">
        <v>138</v>
      </c>
      <c r="C29" s="220">
        <v>2059121.8</v>
      </c>
      <c r="D29" s="401">
        <v>2084621.8</v>
      </c>
      <c r="E29" s="452">
        <v>2085073.05</v>
      </c>
      <c r="F29" s="220">
        <v>189486.652</v>
      </c>
      <c r="G29" s="88">
        <v>357029.91800000001</v>
      </c>
      <c r="H29" s="88">
        <v>522622.06699999992</v>
      </c>
      <c r="I29" s="88">
        <v>698630.12</v>
      </c>
      <c r="J29" s="88">
        <v>873698.06499999994</v>
      </c>
      <c r="K29" s="88">
        <v>1043610.69</v>
      </c>
      <c r="L29" s="88">
        <v>1223619.5659999999</v>
      </c>
      <c r="M29" s="88">
        <v>1400104.3429999999</v>
      </c>
      <c r="N29" s="88">
        <v>1572971.095</v>
      </c>
      <c r="O29" s="88">
        <v>1747329.7660000001</v>
      </c>
      <c r="P29" s="88">
        <v>1926213.405</v>
      </c>
      <c r="Q29" s="89">
        <v>2125409.1</v>
      </c>
      <c r="R29" s="12"/>
      <c r="S29" s="12"/>
    </row>
    <row r="30" spans="1:19" s="17" customFormat="1">
      <c r="A30" s="71" t="s">
        <v>64</v>
      </c>
      <c r="B30" s="71" t="s">
        <v>3</v>
      </c>
      <c r="C30" s="408">
        <v>0</v>
      </c>
      <c r="D30" s="409">
        <v>-12771.671999999322</v>
      </c>
      <c r="E30" s="460">
        <v>-199625.38900000043</v>
      </c>
      <c r="F30" s="221">
        <v>25507.514000000025</v>
      </c>
      <c r="G30" s="92">
        <v>-12218.295000000158</v>
      </c>
      <c r="H30" s="92">
        <v>-45912.397000000114</v>
      </c>
      <c r="I30" s="92">
        <v>-61079.430000000168</v>
      </c>
      <c r="J30" s="92">
        <v>-85895.669000000227</v>
      </c>
      <c r="K30" s="92">
        <v>-110534.4430000009</v>
      </c>
      <c r="L30" s="92">
        <v>-81815.495000000577</v>
      </c>
      <c r="M30" s="92">
        <v>-71745.771000000648</v>
      </c>
      <c r="N30" s="92">
        <v>-61957.053999999538</v>
      </c>
      <c r="O30" s="92">
        <v>-49010.300999999046</v>
      </c>
      <c r="P30" s="92">
        <v>-93322.185000000522</v>
      </c>
      <c r="Q30" s="93">
        <v>-142155.65599999949</v>
      </c>
      <c r="R30"/>
      <c r="S30"/>
    </row>
    <row r="31" spans="1:19" s="17" customFormat="1">
      <c r="A31" s="69" t="s">
        <v>74</v>
      </c>
      <c r="B31" s="69" t="s">
        <v>137</v>
      </c>
      <c r="C31" s="395">
        <v>0</v>
      </c>
      <c r="D31" s="403">
        <v>-12771.671999999788</v>
      </c>
      <c r="E31" s="455">
        <v>-15164.490999999922</v>
      </c>
      <c r="F31" s="222">
        <v>14042.82699999999</v>
      </c>
      <c r="G31" s="94">
        <v>-23903.626000000164</v>
      </c>
      <c r="H31" s="94">
        <v>-48069.763000000152</v>
      </c>
      <c r="I31" s="94">
        <v>-61348.929999999935</v>
      </c>
      <c r="J31" s="94">
        <v>-78421.115999999922</v>
      </c>
      <c r="K31" s="94">
        <v>-92818.631000000518</v>
      </c>
      <c r="L31" s="94">
        <v>-62602.060999999987</v>
      </c>
      <c r="M31" s="94">
        <v>-45369.918000000296</v>
      </c>
      <c r="N31" s="94">
        <v>-27462.063999999315</v>
      </c>
      <c r="O31" s="94">
        <v>-10667.375999999233</v>
      </c>
      <c r="P31" s="94">
        <v>-39471.36800000025</v>
      </c>
      <c r="Q31" s="95">
        <v>-4793.6829999997281</v>
      </c>
      <c r="R31"/>
      <c r="S31"/>
    </row>
    <row r="32" spans="1:19">
      <c r="A32" s="46" t="s">
        <v>75</v>
      </c>
      <c r="B32" s="46" t="s">
        <v>138</v>
      </c>
      <c r="C32" s="223">
        <v>0</v>
      </c>
      <c r="D32" s="404">
        <v>0</v>
      </c>
      <c r="E32" s="456">
        <v>-184460.89800000028</v>
      </c>
      <c r="F32" s="223">
        <v>11464.687000000005</v>
      </c>
      <c r="G32" s="96">
        <v>11685.330999999947</v>
      </c>
      <c r="H32" s="96">
        <v>2157.36599999998</v>
      </c>
      <c r="I32" s="96">
        <v>269.5</v>
      </c>
      <c r="J32" s="96">
        <v>-7474.5530000000726</v>
      </c>
      <c r="K32" s="96">
        <v>-17715.812000000151</v>
      </c>
      <c r="L32" s="96">
        <v>-19213.434000000358</v>
      </c>
      <c r="M32" s="96">
        <v>-26375.853000000352</v>
      </c>
      <c r="N32" s="96">
        <v>-34494.990000000224</v>
      </c>
      <c r="O32" s="96">
        <v>-38342.925000000047</v>
      </c>
      <c r="P32" s="96">
        <v>-53850.817000000272</v>
      </c>
      <c r="Q32" s="97">
        <v>-137361.97299999977</v>
      </c>
    </row>
    <row r="33" spans="1:19" s="17" customFormat="1">
      <c r="A33" s="72" t="s">
        <v>213</v>
      </c>
      <c r="B33" s="72" t="s">
        <v>25</v>
      </c>
      <c r="C33" s="224">
        <v>0</v>
      </c>
      <c r="D33" s="410">
        <v>0</v>
      </c>
      <c r="E33" s="461">
        <v>0</v>
      </c>
      <c r="F33" s="224">
        <v>43.22</v>
      </c>
      <c r="G33" s="98">
        <v>-242.52</v>
      </c>
      <c r="H33" s="98">
        <v>-111.84299999999999</v>
      </c>
      <c r="I33" s="98">
        <v>-360.08500000000004</v>
      </c>
      <c r="J33" s="98">
        <v>-1373.0050000000001</v>
      </c>
      <c r="K33" s="98">
        <v>-273.80500000000006</v>
      </c>
      <c r="L33" s="98">
        <v>-421.59799999999996</v>
      </c>
      <c r="M33" s="98">
        <v>-1096.5149999999999</v>
      </c>
      <c r="N33" s="98">
        <v>-484.80700000000002</v>
      </c>
      <c r="O33" s="98">
        <v>-1038.1100000000001</v>
      </c>
      <c r="P33" s="98">
        <v>-1380.8169999999998</v>
      </c>
      <c r="Q33" s="99">
        <v>2211.933</v>
      </c>
      <c r="R33"/>
      <c r="S33"/>
    </row>
    <row r="34" spans="1:19" s="17" customFormat="1">
      <c r="A34" s="69" t="s">
        <v>74</v>
      </c>
      <c r="B34" s="69" t="s">
        <v>137</v>
      </c>
      <c r="C34" s="225">
        <v>0</v>
      </c>
      <c r="D34" s="406">
        <v>0</v>
      </c>
      <c r="E34" s="458">
        <v>0</v>
      </c>
      <c r="F34" s="225">
        <v>-57.492000000000004</v>
      </c>
      <c r="G34" s="100">
        <v>-206.71199999999999</v>
      </c>
      <c r="H34" s="100">
        <v>-165.09399999999999</v>
      </c>
      <c r="I34" s="100">
        <v>-334.15300000000002</v>
      </c>
      <c r="J34" s="100">
        <v>-1227.44</v>
      </c>
      <c r="K34" s="100">
        <v>-10.547000000000025</v>
      </c>
      <c r="L34" s="100">
        <v>-157.94499999999996</v>
      </c>
      <c r="M34" s="100">
        <v>-842.13599999999997</v>
      </c>
      <c r="N34" s="100">
        <v>-117.20900000000006</v>
      </c>
      <c r="O34" s="100">
        <v>-753.14</v>
      </c>
      <c r="P34" s="100">
        <v>-952.04499999999985</v>
      </c>
      <c r="Q34" s="101">
        <v>-253.88900000000001</v>
      </c>
      <c r="R34"/>
      <c r="S34"/>
    </row>
    <row r="35" spans="1:19" s="48" customFormat="1">
      <c r="A35" s="46" t="s">
        <v>75</v>
      </c>
      <c r="B35" s="46" t="s">
        <v>138</v>
      </c>
      <c r="C35" s="223">
        <v>0</v>
      </c>
      <c r="D35" s="404">
        <v>0</v>
      </c>
      <c r="E35" s="456">
        <v>0</v>
      </c>
      <c r="F35" s="223">
        <v>100.712</v>
      </c>
      <c r="G35" s="96">
        <v>-35.808000000000007</v>
      </c>
      <c r="H35" s="96">
        <v>53.250999999999991</v>
      </c>
      <c r="I35" s="96">
        <v>-25.932000000000002</v>
      </c>
      <c r="J35" s="96">
        <v>-145.565</v>
      </c>
      <c r="K35" s="96">
        <v>-263.25799999999998</v>
      </c>
      <c r="L35" s="96">
        <v>-263.65300000000002</v>
      </c>
      <c r="M35" s="96">
        <v>-254.37899999999999</v>
      </c>
      <c r="N35" s="96">
        <v>-367.59800000000001</v>
      </c>
      <c r="O35" s="96">
        <v>-284.97000000000003</v>
      </c>
      <c r="P35" s="96">
        <v>-428.77199999999999</v>
      </c>
      <c r="Q35" s="97">
        <v>2465.8220000000001</v>
      </c>
      <c r="R35"/>
      <c r="S35"/>
    </row>
    <row r="36" spans="1:19" ht="13.5">
      <c r="A36" s="73" t="s">
        <v>65</v>
      </c>
      <c r="B36" s="73" t="s">
        <v>136</v>
      </c>
      <c r="C36" s="473">
        <v>0</v>
      </c>
      <c r="D36" s="474">
        <v>-12771.671999999322</v>
      </c>
      <c r="E36" s="475">
        <v>-199625.38900000043</v>
      </c>
      <c r="F36" s="473">
        <v>25550.734000000026</v>
      </c>
      <c r="G36" s="102">
        <v>-12460.815000000162</v>
      </c>
      <c r="H36" s="102">
        <v>-46024.240000000114</v>
      </c>
      <c r="I36" s="102">
        <v>-61439.515000000167</v>
      </c>
      <c r="J36" s="102">
        <v>-87268.674000000232</v>
      </c>
      <c r="K36" s="102">
        <v>-110808.24800000089</v>
      </c>
      <c r="L36" s="102">
        <v>-82237.093000000576</v>
      </c>
      <c r="M36" s="102">
        <v>-72842.286000000648</v>
      </c>
      <c r="N36" s="102">
        <v>-62441.860999999539</v>
      </c>
      <c r="O36" s="102">
        <v>-50048.410999999047</v>
      </c>
      <c r="P36" s="102">
        <v>-94703.002000000517</v>
      </c>
      <c r="Q36" s="103">
        <v>-139943.7229999995</v>
      </c>
    </row>
    <row r="37" spans="1:19">
      <c r="A37" s="69" t="s">
        <v>74</v>
      </c>
      <c r="B37" s="69" t="s">
        <v>137</v>
      </c>
      <c r="C37" s="225">
        <v>0</v>
      </c>
      <c r="D37" s="406">
        <v>-12771.671999999788</v>
      </c>
      <c r="E37" s="458">
        <v>-15164.490999999922</v>
      </c>
      <c r="F37" s="225">
        <v>13985.33499999999</v>
      </c>
      <c r="G37" s="100">
        <v>-24110.338000000163</v>
      </c>
      <c r="H37" s="100">
        <v>-48234.857000000149</v>
      </c>
      <c r="I37" s="100">
        <v>-61683.082999999933</v>
      </c>
      <c r="J37" s="100">
        <v>-79648.555999999924</v>
      </c>
      <c r="K37" s="100">
        <v>-92829.178000000524</v>
      </c>
      <c r="L37" s="100">
        <v>-62760.005999999987</v>
      </c>
      <c r="M37" s="100">
        <v>-46212.054000000295</v>
      </c>
      <c r="N37" s="100">
        <v>-27579.272999999313</v>
      </c>
      <c r="O37" s="100">
        <v>-11420.515999999232</v>
      </c>
      <c r="P37" s="100">
        <v>-40423.413000000248</v>
      </c>
      <c r="Q37" s="101">
        <v>-5047.5719999997309</v>
      </c>
    </row>
    <row r="38" spans="1:19" ht="13.5" thickBot="1">
      <c r="A38" s="230" t="s">
        <v>75</v>
      </c>
      <c r="B38" s="230" t="s">
        <v>138</v>
      </c>
      <c r="C38" s="227">
        <v>0</v>
      </c>
      <c r="D38" s="407">
        <v>0</v>
      </c>
      <c r="E38" s="459">
        <v>-184460.89800000028</v>
      </c>
      <c r="F38" s="227">
        <v>11565.399000000005</v>
      </c>
      <c r="G38" s="228">
        <v>11649.522999999946</v>
      </c>
      <c r="H38" s="228">
        <v>2210.6169999999802</v>
      </c>
      <c r="I38" s="228">
        <v>243.56799999999998</v>
      </c>
      <c r="J38" s="228">
        <v>-7620.1180000000722</v>
      </c>
      <c r="K38" s="228">
        <v>-17979.070000000153</v>
      </c>
      <c r="L38" s="228">
        <v>-19477.087000000356</v>
      </c>
      <c r="M38" s="228">
        <v>-26630.232000000353</v>
      </c>
      <c r="N38" s="228">
        <v>-34862.588000000222</v>
      </c>
      <c r="O38" s="228">
        <v>-38627.895000000048</v>
      </c>
      <c r="P38" s="228">
        <v>-54279.589000000269</v>
      </c>
      <c r="Q38" s="229">
        <v>-134896.15099999978</v>
      </c>
    </row>
    <row r="39" spans="1:19" ht="15">
      <c r="A39" s="466" t="s">
        <v>192</v>
      </c>
      <c r="B39" s="466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1:19">
      <c r="A40" s="12"/>
      <c r="B40" s="1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9">
      <c r="A41" s="12"/>
      <c r="B41" s="12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1:19">
      <c r="A42" s="12"/>
      <c r="B42" s="12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1:19">
      <c r="A43" s="12"/>
      <c r="B43" s="12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1:19">
      <c r="A44" s="9"/>
      <c r="B44" s="9"/>
      <c r="C44" s="59"/>
      <c r="D44" s="59"/>
      <c r="E44" s="59"/>
      <c r="F44" s="59"/>
      <c r="G44" s="59"/>
      <c r="H44" s="59"/>
      <c r="I44" s="60"/>
      <c r="J44" s="60"/>
      <c r="K44" s="60"/>
      <c r="L44" s="60"/>
      <c r="M44" s="60"/>
      <c r="N44" s="60"/>
      <c r="O44" s="60"/>
      <c r="P44" s="60"/>
      <c r="Q44" s="60"/>
    </row>
    <row r="45" spans="1:19">
      <c r="A45" s="11"/>
      <c r="B45" s="11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1:19">
      <c r="A46" s="7"/>
      <c r="B46" s="7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</row>
    <row r="47" spans="1:19">
      <c r="A47" s="7"/>
      <c r="B47" s="7"/>
      <c r="C47" s="59"/>
      <c r="D47" s="59"/>
      <c r="E47" s="59"/>
      <c r="F47" s="59"/>
      <c r="G47" s="59"/>
      <c r="H47" s="59"/>
      <c r="I47" s="60"/>
      <c r="J47" s="60"/>
      <c r="K47" s="60"/>
      <c r="L47" s="60"/>
      <c r="M47" s="60"/>
      <c r="N47" s="60"/>
      <c r="O47" s="60"/>
      <c r="P47" s="60"/>
      <c r="Q47" s="60"/>
    </row>
    <row r="48" spans="1:19"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</row>
    <row r="49" spans="3:17"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</row>
    <row r="50" spans="3:17"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</row>
    <row r="51" spans="3:17"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</row>
    <row r="52" spans="3:17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</row>
    <row r="53" spans="3:17"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</row>
    <row r="54" spans="3:17"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</row>
    <row r="55" spans="3:17"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</row>
    <row r="56" spans="3:17"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</row>
    <row r="57" spans="3:17"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</row>
    <row r="58" spans="3:17"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</row>
    <row r="59" spans="3:17"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</row>
    <row r="60" spans="3:17"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</row>
    <row r="61" spans="3:17"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</row>
    <row r="62" spans="3:17"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</row>
    <row r="63" spans="3:17"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</row>
    <row r="64" spans="3:17"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</row>
    <row r="65" spans="3:17"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</row>
    <row r="66" spans="3:17"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</row>
    <row r="67" spans="3:17"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</row>
    <row r="68" spans="3:17"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</row>
    <row r="69" spans="3:17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</row>
    <row r="70" spans="3:17"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</row>
    <row r="71" spans="3:17"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</row>
    <row r="72" spans="3:17"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</row>
    <row r="73" spans="3:17"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</row>
    <row r="74" spans="3:17"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</row>
    <row r="75" spans="3:17"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</row>
    <row r="76" spans="3:17"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</row>
    <row r="77" spans="3:17"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</row>
    <row r="78" spans="3:17"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</row>
    <row r="79" spans="3:17"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</row>
    <row r="80" spans="3:17"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</row>
    <row r="81" spans="3:17"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</row>
    <row r="82" spans="3:17"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</row>
    <row r="83" spans="3:17"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</row>
    <row r="84" spans="3:17"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</row>
    <row r="85" spans="3:17"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</row>
    <row r="86" spans="3:17"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</row>
    <row r="87" spans="3:17"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</row>
    <row r="88" spans="3:17"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</row>
    <row r="89" spans="3:17"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</row>
    <row r="90" spans="3:17"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</row>
    <row r="91" spans="3:17"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</row>
    <row r="92" spans="3:17"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3" spans="3:17"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</row>
    <row r="94" spans="3:17"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</row>
    <row r="95" spans="3:17"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</row>
    <row r="96" spans="3:17"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</row>
    <row r="97" spans="3:17"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</row>
    <row r="98" spans="3:17"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</row>
    <row r="99" spans="3:17"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</row>
    <row r="100" spans="3:17"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</row>
    <row r="101" spans="3:17"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</row>
    <row r="102" spans="3:17"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</row>
    <row r="103" spans="3:17"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</row>
    <row r="104" spans="3:17"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</row>
    <row r="105" spans="3:17"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</row>
    <row r="106" spans="3:17"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</row>
    <row r="107" spans="3:17"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</row>
    <row r="108" spans="3:17"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</row>
    <row r="109" spans="3:17"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</row>
    <row r="110" spans="3:17"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</row>
    <row r="111" spans="3:17"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</row>
    <row r="112" spans="3:17"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</row>
    <row r="113" spans="3:17"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</row>
    <row r="114" spans="3:17"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</row>
    <row r="115" spans="3:17"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</row>
    <row r="116" spans="3:17"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3:17"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</row>
    <row r="118" spans="3:17"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</row>
    <row r="119" spans="3:17"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</row>
    <row r="120" spans="3:17"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</row>
    <row r="121" spans="3:17"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</row>
    <row r="122" spans="3:17"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</row>
    <row r="123" spans="3:17"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</row>
    <row r="124" spans="3:17"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</row>
    <row r="125" spans="3:17"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</row>
    <row r="126" spans="3:17"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</row>
    <row r="127" spans="3:17"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</row>
    <row r="128" spans="3:17"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</row>
    <row r="129" spans="3:17"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</row>
    <row r="130" spans="3:17"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</row>
    <row r="131" spans="3:17"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</row>
    <row r="132" spans="3:17"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</row>
    <row r="133" spans="3:17"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</row>
    <row r="134" spans="3:17"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</row>
    <row r="135" spans="3:17"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</row>
    <row r="136" spans="3:17"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</row>
    <row r="137" spans="3:17"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</row>
    <row r="138" spans="3:17"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</row>
    <row r="139" spans="3:17"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</row>
    <row r="140" spans="3:17"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</row>
    <row r="141" spans="3:17"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</row>
    <row r="142" spans="3:17"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</row>
    <row r="143" spans="3:17"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</row>
    <row r="144" spans="3:17"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</row>
    <row r="145" spans="3:17"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</row>
    <row r="146" spans="3:17"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</row>
    <row r="147" spans="3:17"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</row>
    <row r="148" spans="3:17"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</row>
    <row r="149" spans="3:17"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</row>
    <row r="150" spans="3:17"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</row>
    <row r="151" spans="3:17"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</row>
    <row r="152" spans="3:17"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3:17"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</row>
    <row r="154" spans="3:17"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</row>
    <row r="155" spans="3:17"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</row>
    <row r="156" spans="3:17"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</row>
    <row r="157" spans="3:17"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</row>
    <row r="158" spans="3:17"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</row>
    <row r="159" spans="3:17"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</row>
    <row r="160" spans="3:17"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</row>
    <row r="161" spans="3:17"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</row>
    <row r="162" spans="3:17"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</row>
    <row r="163" spans="3:17"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</row>
    <row r="164" spans="3:17"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</row>
    <row r="165" spans="3:17"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</row>
    <row r="166" spans="3:17"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</row>
    <row r="167" spans="3:17"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</row>
    <row r="168" spans="3:17"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</row>
    <row r="169" spans="3:17"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</row>
    <row r="170" spans="3:17"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</row>
    <row r="171" spans="3:17"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</row>
    <row r="172" spans="3:17"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</row>
    <row r="173" spans="3:17"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</row>
    <row r="174" spans="3:17"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</row>
    <row r="175" spans="3:17"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</row>
    <row r="176" spans="3:17"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</row>
    <row r="177" spans="3:17"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</row>
    <row r="178" spans="3:17"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</row>
    <row r="179" spans="3:17"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</row>
    <row r="180" spans="3:17"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</row>
    <row r="181" spans="3:17"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</row>
    <row r="182" spans="3:17"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</row>
    <row r="183" spans="3:17"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</row>
    <row r="184" spans="3:17"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</row>
    <row r="185" spans="3:17"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</row>
    <row r="186" spans="3:17"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</row>
    <row r="187" spans="3:17"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</row>
    <row r="188" spans="3:17"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</row>
    <row r="189" spans="3:17"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</row>
    <row r="190" spans="3:17"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</row>
    <row r="191" spans="3:17"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</row>
    <row r="192" spans="3:17"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</row>
    <row r="193" spans="3:17"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</row>
    <row r="194" spans="3:17"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</row>
    <row r="195" spans="3:17"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</row>
    <row r="196" spans="3:17"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</row>
    <row r="197" spans="3:17"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</row>
    <row r="198" spans="3:17"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</row>
    <row r="199" spans="3:17"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</row>
    <row r="200" spans="3:17"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</row>
    <row r="201" spans="3:17"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</row>
    <row r="202" spans="3:17"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</row>
    <row r="203" spans="3:17"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</row>
    <row r="204" spans="3:17"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</row>
    <row r="205" spans="3:17"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</row>
    <row r="206" spans="3:17"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</row>
    <row r="207" spans="3:17"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</row>
    <row r="208" spans="3:17"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</row>
    <row r="209" spans="3:17"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</row>
    <row r="210" spans="3:17"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</row>
    <row r="211" spans="3:17"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</row>
    <row r="212" spans="3:17"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</row>
    <row r="213" spans="3:17"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</row>
    <row r="214" spans="3:17"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</row>
    <row r="215" spans="3:17"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</row>
    <row r="216" spans="3:17"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</row>
    <row r="217" spans="3:17"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</row>
    <row r="218" spans="3:17"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</row>
    <row r="219" spans="3:17"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</row>
    <row r="220" spans="3:17"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</row>
    <row r="221" spans="3:17"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</row>
    <row r="222" spans="3:17"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</row>
    <row r="223" spans="3:17"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</row>
    <row r="224" spans="3:17"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</row>
    <row r="225" spans="3:17"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</row>
    <row r="226" spans="3:17"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</row>
    <row r="227" spans="3:17"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</row>
    <row r="228" spans="3:17"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</row>
    <row r="229" spans="3:17"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</row>
    <row r="230" spans="3:17"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</row>
    <row r="231" spans="3:17"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</row>
    <row r="232" spans="3:17"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</row>
    <row r="233" spans="3:17"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</row>
    <row r="234" spans="3:17"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</row>
    <row r="235" spans="3:17"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</row>
    <row r="236" spans="3:17"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</row>
    <row r="237" spans="3:17"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</row>
    <row r="238" spans="3:17"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</row>
    <row r="239" spans="3:17"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</row>
    <row r="240" spans="3:17"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</row>
    <row r="241" spans="3:17"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</row>
    <row r="242" spans="3:17"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</row>
    <row r="243" spans="3:17"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</row>
    <row r="244" spans="3:17"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</row>
    <row r="245" spans="3:17"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</row>
    <row r="246" spans="3:17"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</row>
    <row r="247" spans="3:17"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</row>
    <row r="248" spans="3:17"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</row>
    <row r="249" spans="3:17"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</row>
    <row r="250" spans="3:17"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</row>
    <row r="251" spans="3:17"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</row>
    <row r="252" spans="3:17"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</row>
    <row r="253" spans="3:17"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</row>
    <row r="254" spans="3:17"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</row>
    <row r="255" spans="3:17"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</row>
    <row r="256" spans="3:17"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</row>
    <row r="257" spans="3:17"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</row>
    <row r="258" spans="3:17"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</row>
    <row r="259" spans="3:17"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</row>
    <row r="260" spans="3:17"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</row>
    <row r="261" spans="3:17"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</row>
    <row r="262" spans="3:17"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</row>
    <row r="263" spans="3:17"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</row>
    <row r="264" spans="3:17"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</row>
    <row r="265" spans="3:17"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</row>
    <row r="266" spans="3:17"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</row>
    <row r="267" spans="3:17"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</row>
    <row r="268" spans="3:17"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</row>
    <row r="269" spans="3:17"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</row>
    <row r="270" spans="3:17"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</row>
    <row r="271" spans="3:17"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</row>
    <row r="272" spans="3:17"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</row>
    <row r="273" spans="3:17"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</row>
    <row r="274" spans="3:17"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</row>
    <row r="275" spans="3:17"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</row>
    <row r="276" spans="3:17"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</row>
    <row r="277" spans="3:17"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</row>
    <row r="278" spans="3:17"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</row>
    <row r="279" spans="3:17"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</row>
    <row r="280" spans="3:17"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</row>
    <row r="281" spans="3:17"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</row>
    <row r="282" spans="3:17"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</row>
    <row r="283" spans="3:17"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</row>
    <row r="284" spans="3:17"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</row>
    <row r="285" spans="3:17"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</row>
    <row r="286" spans="3:17"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</row>
    <row r="287" spans="3:17"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</row>
    <row r="288" spans="3:17"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</row>
    <row r="289" spans="3:17"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</row>
    <row r="290" spans="3:17"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</row>
    <row r="291" spans="3:17"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</row>
    <row r="292" spans="3:17"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</row>
    <row r="293" spans="3:17"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</row>
    <row r="294" spans="3:17"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</row>
    <row r="295" spans="3:17"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</row>
    <row r="296" spans="3:17"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</row>
    <row r="297" spans="3:17"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</row>
    <row r="298" spans="3:17"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</row>
    <row r="299" spans="3:17"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</row>
    <row r="300" spans="3:17"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</row>
    <row r="301" spans="3:17"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</row>
    <row r="302" spans="3:17"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</row>
    <row r="303" spans="3:17"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</row>
    <row r="304" spans="3:17"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</row>
    <row r="305" spans="3:17"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</row>
    <row r="306" spans="3:17"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</row>
    <row r="307" spans="3:17"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</row>
    <row r="308" spans="3:17"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</row>
    <row r="309" spans="3:17"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</row>
    <row r="310" spans="3:17"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</row>
    <row r="311" spans="3:17"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</row>
    <row r="312" spans="3:17"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</row>
    <row r="313" spans="3:17"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</row>
    <row r="314" spans="3:17"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</row>
    <row r="315" spans="3:17"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</row>
    <row r="316" spans="3:17"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</row>
    <row r="317" spans="3:17"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</row>
    <row r="318" spans="3:17"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</row>
    <row r="319" spans="3:17"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</row>
    <row r="320" spans="3:17"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</row>
    <row r="321" spans="3:17"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</row>
    <row r="322" spans="3:17"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</row>
    <row r="323" spans="3:17"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</row>
    <row r="324" spans="3:17"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</row>
    <row r="325" spans="3:17"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</row>
    <row r="326" spans="3:17"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</row>
    <row r="327" spans="3:17"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</row>
    <row r="328" spans="3:17"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</row>
    <row r="329" spans="3:17"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</row>
    <row r="330" spans="3:17"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</row>
    <row r="331" spans="3:17"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</row>
    <row r="332" spans="3:17"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</row>
    <row r="333" spans="3:17"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</row>
    <row r="334" spans="3:17"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</row>
    <row r="335" spans="3:17"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</row>
    <row r="336" spans="3:17"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</row>
    <row r="337" spans="3:17"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</row>
    <row r="338" spans="3:17"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</row>
    <row r="339" spans="3:17"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</row>
    <row r="340" spans="3:17"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</row>
    <row r="341" spans="3:17"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</row>
    <row r="342" spans="3:17"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</row>
    <row r="343" spans="3:17"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</row>
    <row r="344" spans="3:17"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</row>
    <row r="345" spans="3:17"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</row>
    <row r="346" spans="3:17"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</row>
    <row r="347" spans="3:17"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</row>
    <row r="348" spans="3:17"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</row>
    <row r="349" spans="3:17"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</row>
    <row r="350" spans="3:17"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</row>
    <row r="351" spans="3:17"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</row>
    <row r="352" spans="3:17"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</row>
    <row r="353" spans="3:17"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</row>
    <row r="354" spans="3:17"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</row>
    <row r="355" spans="3:17"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</row>
    <row r="356" spans="3:17"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</row>
    <row r="357" spans="3:17"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</row>
    <row r="358" spans="3:17"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</row>
    <row r="359" spans="3:17"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</row>
    <row r="360" spans="3:17"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</row>
    <row r="361" spans="3:17"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</row>
    <row r="362" spans="3:17"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</row>
    <row r="363" spans="3:17"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</row>
    <row r="364" spans="3:17"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</row>
    <row r="365" spans="3:17"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</row>
    <row r="366" spans="3:17"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</row>
    <row r="367" spans="3:17"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</row>
    <row r="368" spans="3:17"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</row>
    <row r="369" spans="3:17"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</row>
    <row r="370" spans="3:17"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</row>
    <row r="371" spans="3:17"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</row>
    <row r="372" spans="3:17"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</row>
    <row r="373" spans="3:17"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</row>
    <row r="374" spans="3:17"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</row>
    <row r="375" spans="3:17"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</row>
    <row r="376" spans="3:17"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</row>
    <row r="377" spans="3:17"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</row>
    <row r="378" spans="3:17"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</row>
    <row r="379" spans="3:17"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</row>
    <row r="380" spans="3:17"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</row>
    <row r="381" spans="3:17"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</row>
    <row r="382" spans="3:17"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</row>
    <row r="383" spans="3:17"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</row>
    <row r="384" spans="3:17"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</row>
    <row r="385" spans="3:17"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</row>
    <row r="386" spans="3:17"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</row>
    <row r="387" spans="3:17"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</row>
    <row r="388" spans="3:17"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</row>
    <row r="389" spans="3:17"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</row>
    <row r="390" spans="3:17"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</row>
    <row r="391" spans="3:17"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</row>
    <row r="392" spans="3:17"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</row>
    <row r="393" spans="3:17"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</row>
    <row r="394" spans="3:17"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</row>
    <row r="395" spans="3:17"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</row>
    <row r="396" spans="3:17"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</row>
    <row r="397" spans="3:17"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</row>
    <row r="398" spans="3:17"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</row>
    <row r="399" spans="3:17"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</row>
    <row r="400" spans="3:17"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</row>
    <row r="401" spans="3:17"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</row>
    <row r="402" spans="3:17"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</row>
    <row r="403" spans="3:17"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</row>
    <row r="404" spans="3:17"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</row>
    <row r="405" spans="3:17"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</row>
    <row r="406" spans="3:17"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</row>
    <row r="407" spans="3:17"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</row>
    <row r="408" spans="3:17"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</row>
    <row r="409" spans="3:17"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</row>
    <row r="410" spans="3:17"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</row>
    <row r="411" spans="3:17"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</row>
    <row r="412" spans="3:17"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</row>
    <row r="413" spans="3:17"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</row>
    <row r="414" spans="3:17"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</row>
    <row r="415" spans="3:17"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</row>
    <row r="416" spans="3:17"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</row>
    <row r="417" spans="3:17"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</row>
    <row r="418" spans="3:17"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</row>
    <row r="419" spans="3:17"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</row>
    <row r="420" spans="3:17"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</row>
    <row r="421" spans="3:17"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</row>
    <row r="422" spans="3:17"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</row>
    <row r="423" spans="3:17"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</row>
    <row r="424" spans="3:17"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</row>
    <row r="425" spans="3:17"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</row>
    <row r="426" spans="3:17"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</row>
    <row r="427" spans="3:17"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</row>
    <row r="428" spans="3:17"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</row>
    <row r="429" spans="3:17"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</row>
    <row r="430" spans="3:17"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</row>
    <row r="431" spans="3:17"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</row>
    <row r="432" spans="3:17"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</row>
    <row r="433" spans="3:17"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</row>
    <row r="434" spans="3:17"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</row>
    <row r="435" spans="3:17"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</row>
    <row r="436" spans="3:17"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</row>
    <row r="437" spans="3:17"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</row>
    <row r="438" spans="3:17"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</row>
    <row r="439" spans="3:17"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</row>
    <row r="440" spans="3:17"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</row>
    <row r="441" spans="3:17"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</row>
    <row r="442" spans="3:17"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</row>
    <row r="443" spans="3:17"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</row>
    <row r="444" spans="3:17"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</row>
    <row r="445" spans="3:17"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</row>
    <row r="446" spans="3:17"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</row>
    <row r="447" spans="3:17"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</row>
    <row r="448" spans="3:17"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</row>
    <row r="449" spans="3:17"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</row>
    <row r="450" spans="3:17"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</row>
    <row r="451" spans="3:17"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</row>
    <row r="452" spans="3:17"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</row>
    <row r="453" spans="3:17"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</row>
    <row r="454" spans="3:17"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</row>
    <row r="455" spans="3:17"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</row>
    <row r="456" spans="3:17"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</row>
    <row r="457" spans="3:17"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</row>
    <row r="458" spans="3:17"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</row>
    <row r="459" spans="3:17"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</row>
    <row r="460" spans="3:17"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</row>
    <row r="461" spans="3:17"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</row>
    <row r="462" spans="3:17"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</row>
    <row r="463" spans="3:17"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</row>
    <row r="464" spans="3:17"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</row>
    <row r="465" spans="3:17"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</row>
    <row r="466" spans="3:17"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</row>
    <row r="467" spans="3:17"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</row>
    <row r="468" spans="3:17"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</row>
    <row r="469" spans="3:17"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</row>
    <row r="470" spans="3:17"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</row>
    <row r="471" spans="3:17"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</row>
    <row r="472" spans="3:17"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</row>
    <row r="473" spans="3:17"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</row>
    <row r="474" spans="3:17"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</row>
    <row r="475" spans="3:17"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</row>
    <row r="476" spans="3:17"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</row>
    <row r="477" spans="3:17"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</row>
    <row r="478" spans="3:17"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</row>
    <row r="479" spans="3:17"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</row>
    <row r="480" spans="3:17"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</row>
    <row r="481" spans="3:17"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</row>
    <row r="482" spans="3:17"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</row>
    <row r="483" spans="3:17"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</row>
    <row r="484" spans="3:17"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</row>
    <row r="485" spans="3:17"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</row>
    <row r="486" spans="3:17"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</row>
    <row r="487" spans="3:17"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</row>
    <row r="488" spans="3:17"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</row>
    <row r="489" spans="3:17"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</row>
    <row r="490" spans="3:17"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</row>
    <row r="491" spans="3:17"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</row>
    <row r="492" spans="3:17"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</row>
    <row r="493" spans="3:17"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</row>
    <row r="494" spans="3:17"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</row>
    <row r="495" spans="3:17"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</row>
    <row r="496" spans="3:17"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</row>
    <row r="497" spans="3:17"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</row>
    <row r="498" spans="3:17"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</row>
    <row r="499" spans="3:17"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</row>
    <row r="500" spans="3:17"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</row>
    <row r="501" spans="3:17"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</row>
    <row r="502" spans="3:17"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</row>
    <row r="503" spans="3:17"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</row>
    <row r="504" spans="3:17"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</row>
    <row r="505" spans="3:17"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</row>
    <row r="506" spans="3:17"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</row>
    <row r="507" spans="3:17"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</row>
    <row r="508" spans="3:17"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</row>
    <row r="509" spans="3:17"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</row>
    <row r="510" spans="3:17"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</row>
    <row r="511" spans="3:17"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</row>
    <row r="512" spans="3:17"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</row>
    <row r="513" spans="3:17"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</row>
    <row r="514" spans="3:17"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</row>
    <row r="515" spans="3:17"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</row>
    <row r="516" spans="3:17"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</row>
    <row r="517" spans="3:17"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</row>
    <row r="518" spans="3:17"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</row>
    <row r="519" spans="3:17"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</row>
    <row r="520" spans="3:17"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</row>
    <row r="521" spans="3:17"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</row>
    <row r="522" spans="3:17"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</row>
    <row r="523" spans="3:17"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</row>
    <row r="524" spans="3:17"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</row>
    <row r="525" spans="3:17"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</row>
    <row r="526" spans="3:17"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</row>
    <row r="527" spans="3:17"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</row>
    <row r="528" spans="3:17"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</row>
    <row r="529" spans="3:17"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</row>
    <row r="530" spans="3:17"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</row>
    <row r="531" spans="3:17"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</row>
    <row r="532" spans="3:17"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</row>
    <row r="533" spans="3:17"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</row>
    <row r="534" spans="3:17"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</row>
    <row r="535" spans="3:17"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</row>
    <row r="536" spans="3:17"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</row>
    <row r="537" spans="3:17"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</row>
    <row r="538" spans="3:17"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</row>
    <row r="539" spans="3:17"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</row>
    <row r="540" spans="3:17"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</row>
    <row r="541" spans="3:17"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</row>
    <row r="542" spans="3:17"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</row>
    <row r="543" spans="3:17"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</row>
    <row r="544" spans="3:17"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</row>
    <row r="545" spans="3:17"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</row>
    <row r="546" spans="3:17"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</row>
    <row r="547" spans="3:17"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</row>
    <row r="548" spans="3:17"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</row>
    <row r="549" spans="3:17"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</row>
    <row r="550" spans="3:17"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</row>
    <row r="551" spans="3:17"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</row>
    <row r="552" spans="3:17"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</row>
    <row r="553" spans="3:17"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</row>
    <row r="554" spans="3:17"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</row>
    <row r="555" spans="3:17"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</row>
    <row r="556" spans="3:17"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</row>
    <row r="557" spans="3:17"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</row>
    <row r="558" spans="3:17"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</row>
    <row r="559" spans="3:17"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</row>
    <row r="560" spans="3:17"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</row>
    <row r="561" spans="3:17"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</row>
    <row r="562" spans="3:17"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</row>
    <row r="563" spans="3:17"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</row>
    <row r="564" spans="3:17"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</row>
    <row r="565" spans="3:17"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</row>
    <row r="566" spans="3:17"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</row>
    <row r="567" spans="3:17"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</row>
    <row r="568" spans="3:17"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</row>
    <row r="569" spans="3:17"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</row>
    <row r="570" spans="3:17"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</row>
    <row r="571" spans="3:17"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</row>
    <row r="572" spans="3:17"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</row>
    <row r="573" spans="3:17"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</row>
    <row r="574" spans="3:17"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</row>
    <row r="575" spans="3:17"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</row>
    <row r="576" spans="3:17"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</row>
    <row r="577" spans="3:17"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</row>
    <row r="578" spans="3:17"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</row>
    <row r="579" spans="3:17"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</row>
    <row r="580" spans="3:17"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</row>
    <row r="581" spans="3:17"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</row>
    <row r="582" spans="3:17"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</row>
    <row r="583" spans="3:17"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</row>
    <row r="584" spans="3:17"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</row>
    <row r="585" spans="3:17"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</row>
    <row r="586" spans="3:17"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</row>
    <row r="587" spans="3:17"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</row>
    <row r="588" spans="3:17"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</row>
    <row r="589" spans="3:17"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</row>
    <row r="590" spans="3:17"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</row>
    <row r="591" spans="3:17"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</row>
    <row r="592" spans="3:17"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</row>
    <row r="593" spans="3:17"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</row>
    <row r="594" spans="3:17"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</row>
    <row r="595" spans="3:17"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</row>
    <row r="596" spans="3:17"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</row>
    <row r="597" spans="3:17"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</row>
    <row r="598" spans="3:17"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</row>
    <row r="599" spans="3:17"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</row>
    <row r="600" spans="3:17"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</row>
    <row r="601" spans="3:17"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</row>
    <row r="602" spans="3:17"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</row>
    <row r="603" spans="3:17"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</row>
    <row r="604" spans="3:17"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</row>
    <row r="605" spans="3:17"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</row>
    <row r="606" spans="3:17"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</row>
    <row r="607" spans="3:17"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</row>
    <row r="608" spans="3:17"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</row>
    <row r="609" spans="3:17"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</row>
    <row r="610" spans="3:17"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</row>
    <row r="611" spans="3:17"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</row>
    <row r="612" spans="3:17"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</row>
    <row r="613" spans="3:17"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</row>
    <row r="614" spans="3:17"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</row>
    <row r="615" spans="3:17"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</row>
    <row r="616" spans="3:17"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</row>
    <row r="617" spans="3:17"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</row>
    <row r="618" spans="3:17"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</row>
    <row r="619" spans="3:17"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</row>
    <row r="620" spans="3:17"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</row>
    <row r="621" spans="3:17"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</row>
    <row r="622" spans="3:17"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</row>
    <row r="623" spans="3:17"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</row>
    <row r="624" spans="3:17"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</row>
    <row r="625" spans="3:17"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</row>
    <row r="626" spans="3:17"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</row>
    <row r="627" spans="3:17"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</row>
    <row r="628" spans="3:17"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</row>
    <row r="629" spans="3:17"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</row>
    <row r="630" spans="3:17"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</row>
    <row r="631" spans="3:17"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</row>
    <row r="632" spans="3:17"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</row>
    <row r="633" spans="3:17"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</row>
    <row r="634" spans="3:17"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</row>
    <row r="635" spans="3:17"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</row>
    <row r="636" spans="3:17"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</row>
    <row r="637" spans="3:17"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</row>
    <row r="638" spans="3:17"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</row>
    <row r="639" spans="3:17"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</row>
    <row r="640" spans="3:17"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</row>
    <row r="641" spans="3:17"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</row>
    <row r="642" spans="3:17"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</row>
    <row r="643" spans="3:17"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</row>
    <row r="644" spans="3:17"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</row>
    <row r="645" spans="3:17"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</row>
    <row r="646" spans="3:17"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</row>
    <row r="647" spans="3:17"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</row>
    <row r="648" spans="3:17"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</row>
    <row r="649" spans="3:17"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</row>
    <row r="650" spans="3:17"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</row>
    <row r="651" spans="3:17"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</row>
    <row r="652" spans="3:17"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</row>
    <row r="653" spans="3:17"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</row>
    <row r="654" spans="3:17"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</row>
    <row r="655" spans="3:17"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</row>
    <row r="656" spans="3:17"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</row>
    <row r="657" spans="3:17"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</row>
    <row r="658" spans="3:17"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</row>
    <row r="659" spans="3:17"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</row>
    <row r="660" spans="3:17"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</row>
    <row r="661" spans="3:17"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</row>
    <row r="662" spans="3:17"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</row>
    <row r="663" spans="3:17"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</row>
    <row r="664" spans="3:17"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</row>
    <row r="665" spans="3:17"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</row>
    <row r="666" spans="3:17"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</row>
    <row r="667" spans="3:17"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</row>
    <row r="668" spans="3:17"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</row>
    <row r="669" spans="3:17"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</row>
    <row r="670" spans="3:17"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</row>
    <row r="671" spans="3:17"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</row>
    <row r="672" spans="3:17"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</row>
    <row r="673" spans="3:17"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</row>
    <row r="674" spans="3:17"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</row>
    <row r="675" spans="3:17"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</row>
    <row r="676" spans="3:17"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</row>
    <row r="677" spans="3:17"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</row>
    <row r="678" spans="3:17"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</row>
    <row r="679" spans="3:17"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</row>
    <row r="680" spans="3:17"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</row>
    <row r="681" spans="3:17"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</row>
    <row r="682" spans="3:17"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</row>
    <row r="683" spans="3:17"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</row>
    <row r="684" spans="3:17"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</row>
    <row r="685" spans="3:17"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</row>
    <row r="686" spans="3:17"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</row>
    <row r="687" spans="3:17"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</row>
    <row r="688" spans="3:17"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</row>
    <row r="689" spans="3:17"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</row>
    <row r="690" spans="3:17"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</row>
    <row r="691" spans="3:17"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</row>
    <row r="692" spans="3:17"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</row>
    <row r="693" spans="3:17"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</row>
    <row r="694" spans="3:17"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</row>
    <row r="695" spans="3:17"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</row>
    <row r="696" spans="3:17"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</row>
    <row r="697" spans="3:17"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</row>
    <row r="698" spans="3:17"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</row>
    <row r="699" spans="3:17"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</row>
    <row r="700" spans="3:17"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</row>
    <row r="701" spans="3:17"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</row>
    <row r="702" spans="3:17"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</row>
    <row r="703" spans="3:17"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</row>
    <row r="704" spans="3:17"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</row>
    <row r="705" spans="3:17"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</row>
    <row r="706" spans="3:17"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</row>
    <row r="707" spans="3:17"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</row>
    <row r="708" spans="3:17"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</row>
    <row r="709" spans="3:17"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</row>
    <row r="710" spans="3:17"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</row>
    <row r="711" spans="3:17"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</row>
    <row r="712" spans="3:17"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</row>
    <row r="713" spans="3:17"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</row>
    <row r="714" spans="3:17"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</row>
    <row r="715" spans="3:17"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</row>
    <row r="716" spans="3:17"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</row>
    <row r="717" spans="3:17"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</row>
    <row r="718" spans="3:17"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</row>
    <row r="719" spans="3:17"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</row>
    <row r="720" spans="3:17"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</row>
    <row r="721" spans="3:17"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</row>
    <row r="722" spans="3:17"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</row>
    <row r="723" spans="3:17"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</row>
    <row r="724" spans="3:17"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</row>
    <row r="725" spans="3:17"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</row>
    <row r="726" spans="3:17"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</row>
    <row r="727" spans="3:17"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</row>
    <row r="728" spans="3:17"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</row>
    <row r="729" spans="3:17"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</row>
    <row r="730" spans="3:17"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</row>
    <row r="731" spans="3:17"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</row>
    <row r="732" spans="3:17"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</row>
    <row r="733" spans="3:17"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</row>
    <row r="734" spans="3:17"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</row>
    <row r="735" spans="3:17"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</row>
    <row r="736" spans="3:17"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</row>
    <row r="737" spans="3:17"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</row>
    <row r="738" spans="3:17"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</row>
    <row r="739" spans="3:17"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</row>
    <row r="740" spans="3:17"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</row>
    <row r="741" spans="3:17"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</row>
    <row r="742" spans="3:17"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</row>
    <row r="743" spans="3:17"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</row>
    <row r="744" spans="3:17"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</row>
    <row r="745" spans="3:17"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</row>
    <row r="746" spans="3:17"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</row>
    <row r="747" spans="3:17"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</row>
    <row r="748" spans="3:17"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</row>
    <row r="749" spans="3:17"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</row>
    <row r="750" spans="3:17"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</row>
    <row r="751" spans="3:17"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</row>
    <row r="752" spans="3:17"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</row>
    <row r="753" spans="3:17"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</row>
    <row r="754" spans="3:17"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</row>
    <row r="755" spans="3:17"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</row>
    <row r="756" spans="3:17"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</row>
    <row r="757" spans="3:17"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</row>
    <row r="758" spans="3:17"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</row>
    <row r="759" spans="3:17"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</row>
    <row r="760" spans="3:17"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</row>
    <row r="761" spans="3:17"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</row>
    <row r="762" spans="3:17"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</row>
    <row r="763" spans="3:17"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</row>
    <row r="764" spans="3:17"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</row>
    <row r="765" spans="3:17"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</row>
    <row r="766" spans="3:17"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</row>
    <row r="767" spans="3:17"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</row>
    <row r="768" spans="3:17"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</row>
    <row r="769" spans="3:17"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</row>
    <row r="770" spans="3:17"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</row>
    <row r="771" spans="3:17"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</row>
    <row r="772" spans="3:17"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</row>
    <row r="773" spans="3:17"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</row>
    <row r="774" spans="3:17"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</row>
    <row r="775" spans="3:17"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</row>
    <row r="776" spans="3:17"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</row>
    <row r="777" spans="3:17"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</row>
    <row r="778" spans="3:17"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</row>
    <row r="779" spans="3:17"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</row>
    <row r="780" spans="3:17"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</row>
    <row r="781" spans="3:17"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</row>
    <row r="782" spans="3:17"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</row>
    <row r="783" spans="3:17"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</row>
    <row r="784" spans="3:17"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</row>
    <row r="785" spans="3:17"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</row>
    <row r="786" spans="3:17"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</row>
    <row r="787" spans="3:17"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</row>
    <row r="788" spans="3:17"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</row>
    <row r="789" spans="3:17"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</row>
    <row r="790" spans="3:17"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</row>
    <row r="791" spans="3:17"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</row>
    <row r="792" spans="3:17"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</row>
    <row r="793" spans="3:17"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</row>
    <row r="794" spans="3:17"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</row>
    <row r="795" spans="3:17"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</row>
    <row r="796" spans="3:17"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</row>
    <row r="797" spans="3:17"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</row>
    <row r="798" spans="3:17"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</row>
    <row r="799" spans="3:17"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</row>
    <row r="800" spans="3:17"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</row>
    <row r="801" spans="3:17"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</row>
    <row r="802" spans="3:17"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</row>
    <row r="803" spans="3:17"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</row>
    <row r="804" spans="3:17"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</row>
    <row r="805" spans="3:17"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</row>
    <row r="806" spans="3:17"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</row>
    <row r="807" spans="3:17"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</row>
    <row r="808" spans="3:17"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</row>
    <row r="809" spans="3:17"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</row>
    <row r="810" spans="3:17"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</row>
    <row r="811" spans="3:17"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</row>
    <row r="812" spans="3:17"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</row>
    <row r="813" spans="3:17"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</row>
    <row r="814" spans="3:17"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</row>
    <row r="815" spans="3:17"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</row>
    <row r="816" spans="3:17"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</row>
    <row r="817" spans="3:17"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</row>
    <row r="818" spans="3:17"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</row>
    <row r="819" spans="3:17"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</row>
    <row r="820" spans="3:17"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</row>
    <row r="821" spans="3:17"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</row>
    <row r="822" spans="3:17"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</row>
    <row r="823" spans="3:17"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</row>
    <row r="824" spans="3:17"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</row>
    <row r="825" spans="3:17"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</row>
    <row r="826" spans="3:17"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</row>
    <row r="827" spans="3:17"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</row>
    <row r="828" spans="3:17"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</row>
    <row r="829" spans="3:17"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</row>
    <row r="830" spans="3:17"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</row>
    <row r="831" spans="3:17"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</row>
    <row r="832" spans="3:17"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</row>
    <row r="833" spans="3:17"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</row>
    <row r="834" spans="3:17"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</row>
    <row r="835" spans="3:17"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</row>
    <row r="836" spans="3:17"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</row>
    <row r="837" spans="3:17"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</row>
    <row r="838" spans="3:17"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</row>
    <row r="839" spans="3:17"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</row>
    <row r="840" spans="3:17"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</row>
    <row r="841" spans="3:17"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</row>
    <row r="842" spans="3:17"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</row>
    <row r="843" spans="3:17"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</row>
    <row r="844" spans="3:17"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</row>
    <row r="845" spans="3:17"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</row>
    <row r="846" spans="3:17"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</row>
    <row r="847" spans="3:17"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</row>
    <row r="848" spans="3:17"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</row>
    <row r="849" spans="3:17"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</row>
    <row r="850" spans="3:17"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</row>
    <row r="851" spans="3:17"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</row>
    <row r="852" spans="3:17"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</row>
    <row r="853" spans="3:17"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</row>
    <row r="854" spans="3:17"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</row>
    <row r="855" spans="3:17"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</row>
    <row r="856" spans="3:17"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</row>
    <row r="857" spans="3:17"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</row>
    <row r="858" spans="3:17"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</row>
    <row r="859" spans="3:17"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</row>
    <row r="860" spans="3:17"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</row>
    <row r="861" spans="3:17"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</row>
    <row r="862" spans="3:17"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</row>
    <row r="863" spans="3:17"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</row>
    <row r="864" spans="3:17"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</row>
    <row r="865" spans="3:17"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</row>
    <row r="866" spans="3:17"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</row>
    <row r="867" spans="3:17"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</row>
    <row r="868" spans="3:17"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</row>
    <row r="869" spans="3:17"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</row>
    <row r="870" spans="3:17"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</row>
    <row r="871" spans="3:17"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</row>
    <row r="872" spans="3:17"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</row>
    <row r="873" spans="3:17"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</row>
    <row r="874" spans="3:17"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</row>
    <row r="875" spans="3:17"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</row>
    <row r="876" spans="3:17"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</row>
    <row r="877" spans="3:17"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</row>
    <row r="878" spans="3:17"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</row>
    <row r="879" spans="3:17"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</row>
    <row r="880" spans="3:17"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</row>
    <row r="881" spans="3:17"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</row>
    <row r="882" spans="3:17"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</row>
    <row r="883" spans="3:17"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</row>
    <row r="884" spans="3:17"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</row>
    <row r="885" spans="3:17"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</row>
    <row r="886" spans="3:17"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</row>
    <row r="887" spans="3:17"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</row>
    <row r="888" spans="3:17"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</row>
    <row r="889" spans="3:17"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</row>
    <row r="890" spans="3:17"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</row>
    <row r="891" spans="3:17"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</row>
    <row r="892" spans="3:17"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</row>
    <row r="893" spans="3:17"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</row>
    <row r="894" spans="3:17"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</row>
    <row r="895" spans="3:17"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</row>
    <row r="896" spans="3:17"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</row>
    <row r="897" spans="3:17"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</row>
    <row r="898" spans="3:17"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</row>
    <row r="899" spans="3:17"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</row>
    <row r="900" spans="3:17"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</row>
    <row r="901" spans="3:17"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</row>
    <row r="902" spans="3:17"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</row>
    <row r="903" spans="3:17"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</row>
    <row r="904" spans="3:17"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</row>
    <row r="905" spans="3:17"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</row>
    <row r="906" spans="3:17"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</row>
    <row r="907" spans="3:17"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</row>
    <row r="908" spans="3:17"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</row>
    <row r="909" spans="3:17"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</row>
    <row r="910" spans="3:17"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</row>
    <row r="911" spans="3:17"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</row>
    <row r="912" spans="3:17"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</row>
    <row r="913" spans="3:17"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</row>
    <row r="914" spans="3:17"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</row>
    <row r="915" spans="3:17"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</row>
    <row r="916" spans="3:17"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</row>
    <row r="917" spans="3:17"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</row>
    <row r="918" spans="3:17"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</row>
    <row r="919" spans="3:17"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</row>
    <row r="920" spans="3:17"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</row>
    <row r="921" spans="3:17"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</row>
    <row r="922" spans="3:17"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</row>
    <row r="923" spans="3:17"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</row>
    <row r="924" spans="3:17"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</row>
    <row r="925" spans="3:17"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</row>
    <row r="926" spans="3:17"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</row>
    <row r="927" spans="3:17"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</row>
    <row r="928" spans="3:17"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</row>
    <row r="929" spans="3:17"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</row>
    <row r="930" spans="3:17"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</row>
    <row r="931" spans="3:17"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</row>
    <row r="932" spans="3:17"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</row>
    <row r="933" spans="3:17"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</row>
    <row r="934" spans="3:17"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</row>
    <row r="935" spans="3:17"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</row>
    <row r="936" spans="3:17"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</row>
    <row r="937" spans="3:17"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</row>
    <row r="938" spans="3:17"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</row>
    <row r="939" spans="3:17"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</row>
    <row r="940" spans="3:17"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</row>
    <row r="941" spans="3:17"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</row>
    <row r="942" spans="3:17"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</row>
    <row r="943" spans="3:17"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</row>
    <row r="944" spans="3:17"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</row>
    <row r="945" spans="3:17"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</row>
    <row r="946" spans="3:17"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</row>
    <row r="947" spans="3:17"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</row>
    <row r="948" spans="3:17"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</row>
    <row r="949" spans="3:17"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</row>
    <row r="950" spans="3:17"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</row>
    <row r="951" spans="3:17"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</row>
    <row r="952" spans="3:17"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</row>
    <row r="953" spans="3:17"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</row>
    <row r="954" spans="3:17"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</row>
    <row r="955" spans="3:17"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</row>
    <row r="956" spans="3:17"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</row>
    <row r="957" spans="3:17"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</row>
    <row r="958" spans="3:17"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</row>
    <row r="959" spans="3:17"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</row>
    <row r="960" spans="3:17"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</row>
    <row r="961" spans="3:17"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</row>
    <row r="962" spans="3:17"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</row>
    <row r="963" spans="3:17"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</row>
    <row r="964" spans="3:17"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</row>
    <row r="965" spans="3:17"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</row>
    <row r="966" spans="3:17"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</row>
    <row r="967" spans="3:17"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</row>
    <row r="968" spans="3:17"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</row>
    <row r="969" spans="3:17"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</row>
    <row r="970" spans="3:17"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</row>
    <row r="971" spans="3:17"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</row>
    <row r="972" spans="3:17"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</row>
    <row r="973" spans="3:17"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</row>
    <row r="974" spans="3:17"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</row>
    <row r="975" spans="3:17"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</row>
    <row r="976" spans="3:17"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</row>
    <row r="977" spans="3:17"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</row>
    <row r="978" spans="3:17"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</row>
    <row r="979" spans="3:17"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</row>
    <row r="980" spans="3:17"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</row>
    <row r="981" spans="3:17"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</row>
    <row r="982" spans="3:17"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</row>
    <row r="983" spans="3:17"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</row>
    <row r="984" spans="3:17"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</row>
    <row r="985" spans="3:17"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</row>
    <row r="986" spans="3:17"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</row>
    <row r="987" spans="3:17"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</row>
    <row r="988" spans="3:17"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</row>
    <row r="989" spans="3:17"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</row>
    <row r="990" spans="3:17"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</row>
    <row r="991" spans="3:17"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</row>
    <row r="992" spans="3:17"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</row>
    <row r="993" spans="3:17"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</row>
    <row r="994" spans="3:17"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</row>
    <row r="995" spans="3:17"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</row>
    <row r="996" spans="3:17"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</row>
    <row r="997" spans="3:17"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</row>
    <row r="998" spans="3:17"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</row>
    <row r="999" spans="3:17"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</row>
    <row r="1000" spans="3:17"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</row>
    <row r="1001" spans="3:17">
      <c r="C1001" s="62"/>
      <c r="D1001" s="62"/>
      <c r="E1001" s="62"/>
      <c r="F1001" s="62"/>
      <c r="G1001" s="6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</row>
    <row r="1002" spans="3:17">
      <c r="C1002" s="62"/>
      <c r="D1002" s="62"/>
      <c r="E1002" s="62"/>
      <c r="F1002" s="62"/>
      <c r="G1002" s="62"/>
      <c r="H1002" s="62"/>
      <c r="I1002" s="62"/>
      <c r="J1002" s="62"/>
      <c r="K1002" s="62"/>
      <c r="L1002" s="62"/>
      <c r="M1002" s="62"/>
      <c r="N1002" s="62"/>
      <c r="O1002" s="62"/>
      <c r="P1002" s="62"/>
      <c r="Q1002" s="62"/>
    </row>
    <row r="1003" spans="3:17">
      <c r="C1003" s="62"/>
      <c r="D1003" s="62"/>
      <c r="E1003" s="62"/>
      <c r="F1003" s="62"/>
      <c r="G1003" s="6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</row>
    <row r="1004" spans="3:17">
      <c r="C1004" s="62"/>
      <c r="D1004" s="62"/>
      <c r="E1004" s="62"/>
      <c r="F1004" s="62"/>
      <c r="G1004" s="62"/>
      <c r="H1004" s="62"/>
      <c r="I1004" s="62"/>
      <c r="J1004" s="62"/>
      <c r="K1004" s="62"/>
      <c r="L1004" s="62"/>
      <c r="M1004" s="62"/>
      <c r="N1004" s="62"/>
      <c r="O1004" s="62"/>
      <c r="P1004" s="62"/>
      <c r="Q1004" s="62"/>
    </row>
    <row r="1005" spans="3:17">
      <c r="C1005" s="62"/>
      <c r="D1005" s="62"/>
      <c r="E1005" s="62"/>
      <c r="F1005" s="62"/>
      <c r="G1005" s="62"/>
      <c r="H1005" s="62"/>
      <c r="I1005" s="62"/>
      <c r="J1005" s="62"/>
      <c r="K1005" s="62"/>
      <c r="L1005" s="62"/>
      <c r="M1005" s="62"/>
      <c r="N1005" s="62"/>
      <c r="O1005" s="62"/>
      <c r="P1005" s="62"/>
      <c r="Q1005" s="62"/>
    </row>
    <row r="1006" spans="3:17">
      <c r="C1006" s="62"/>
      <c r="D1006" s="62"/>
      <c r="E1006" s="62"/>
      <c r="F1006" s="62"/>
      <c r="G1006" s="62"/>
      <c r="H1006" s="62"/>
      <c r="I1006" s="62"/>
      <c r="J1006" s="62"/>
      <c r="K1006" s="62"/>
      <c r="L1006" s="62"/>
      <c r="M1006" s="62"/>
      <c r="N1006" s="62"/>
      <c r="O1006" s="62"/>
      <c r="P1006" s="62"/>
      <c r="Q1006" s="62"/>
    </row>
    <row r="1007" spans="3:17">
      <c r="C1007" s="62"/>
      <c r="D1007" s="62"/>
      <c r="E1007" s="62"/>
      <c r="F1007" s="62"/>
      <c r="G1007" s="62"/>
      <c r="H1007" s="62"/>
      <c r="I1007" s="62"/>
      <c r="J1007" s="62"/>
      <c r="K1007" s="62"/>
      <c r="L1007" s="62"/>
      <c r="M1007" s="62"/>
      <c r="N1007" s="62"/>
      <c r="O1007" s="62"/>
      <c r="P1007" s="62"/>
      <c r="Q1007" s="62"/>
    </row>
    <row r="1008" spans="3:17">
      <c r="C1008" s="62"/>
      <c r="D1008" s="62"/>
      <c r="E1008" s="62"/>
      <c r="F1008" s="62"/>
      <c r="G1008" s="62"/>
      <c r="H1008" s="62"/>
      <c r="I1008" s="62"/>
      <c r="J1008" s="62"/>
      <c r="K1008" s="62"/>
      <c r="L1008" s="62"/>
      <c r="M1008" s="62"/>
      <c r="N1008" s="62"/>
      <c r="O1008" s="62"/>
      <c r="P1008" s="62"/>
      <c r="Q1008" s="62"/>
    </row>
    <row r="1009" spans="3:17">
      <c r="C1009" s="62"/>
      <c r="D1009" s="62"/>
      <c r="E1009" s="62"/>
      <c r="F1009" s="62"/>
      <c r="G1009" s="62"/>
      <c r="H1009" s="62"/>
      <c r="I1009" s="62"/>
      <c r="J1009" s="62"/>
      <c r="K1009" s="62"/>
      <c r="L1009" s="62"/>
      <c r="M1009" s="62"/>
      <c r="N1009" s="62"/>
      <c r="O1009" s="62"/>
      <c r="P1009" s="62"/>
      <c r="Q1009" s="62"/>
    </row>
    <row r="1010" spans="3:17">
      <c r="C1010" s="62"/>
      <c r="D1010" s="62"/>
      <c r="E1010" s="62"/>
      <c r="F1010" s="62"/>
      <c r="G1010" s="62"/>
      <c r="H1010" s="62"/>
      <c r="I1010" s="62"/>
      <c r="J1010" s="62"/>
      <c r="K1010" s="62"/>
      <c r="L1010" s="62"/>
      <c r="M1010" s="62"/>
      <c r="N1010" s="62"/>
      <c r="O1010" s="62"/>
      <c r="P1010" s="62"/>
      <c r="Q1010" s="62"/>
    </row>
    <row r="1011" spans="3:17">
      <c r="C1011" s="62"/>
      <c r="D1011" s="62"/>
      <c r="E1011" s="62"/>
      <c r="F1011" s="62"/>
      <c r="G1011" s="62"/>
      <c r="H1011" s="62"/>
      <c r="I1011" s="62"/>
      <c r="J1011" s="62"/>
      <c r="K1011" s="62"/>
      <c r="L1011" s="62"/>
      <c r="M1011" s="62"/>
      <c r="N1011" s="62"/>
      <c r="O1011" s="62"/>
      <c r="P1011" s="62"/>
      <c r="Q1011" s="62"/>
    </row>
    <row r="1012" spans="3:17">
      <c r="C1012" s="62"/>
      <c r="D1012" s="62"/>
      <c r="E1012" s="62"/>
      <c r="F1012" s="62"/>
      <c r="G1012" s="62"/>
      <c r="H1012" s="62"/>
      <c r="I1012" s="62"/>
      <c r="J1012" s="62"/>
      <c r="K1012" s="62"/>
      <c r="L1012" s="62"/>
      <c r="M1012" s="62"/>
      <c r="N1012" s="62"/>
      <c r="O1012" s="62"/>
      <c r="P1012" s="62"/>
      <c r="Q1012" s="62"/>
    </row>
    <row r="1013" spans="3:17">
      <c r="C1013" s="62"/>
      <c r="D1013" s="62"/>
      <c r="E1013" s="62"/>
      <c r="F1013" s="62"/>
      <c r="G1013" s="62"/>
      <c r="H1013" s="62"/>
      <c r="I1013" s="62"/>
      <c r="J1013" s="62"/>
      <c r="K1013" s="62"/>
      <c r="L1013" s="62"/>
      <c r="M1013" s="62"/>
      <c r="N1013" s="62"/>
      <c r="O1013" s="62"/>
      <c r="P1013" s="62"/>
      <c r="Q1013" s="62"/>
    </row>
    <row r="1014" spans="3:17">
      <c r="C1014" s="62"/>
      <c r="D1014" s="62"/>
      <c r="E1014" s="62"/>
      <c r="F1014" s="62"/>
      <c r="G1014" s="62"/>
      <c r="H1014" s="62"/>
      <c r="I1014" s="62"/>
      <c r="J1014" s="62"/>
      <c r="K1014" s="62"/>
      <c r="L1014" s="62"/>
      <c r="M1014" s="62"/>
      <c r="N1014" s="62"/>
      <c r="O1014" s="62"/>
      <c r="P1014" s="62"/>
      <c r="Q1014" s="62"/>
    </row>
    <row r="1015" spans="3:17">
      <c r="C1015" s="62"/>
      <c r="D1015" s="62"/>
      <c r="E1015" s="62"/>
      <c r="F1015" s="62"/>
      <c r="G1015" s="62"/>
      <c r="H1015" s="62"/>
      <c r="I1015" s="62"/>
      <c r="J1015" s="62"/>
      <c r="K1015" s="62"/>
      <c r="L1015" s="62"/>
      <c r="M1015" s="62"/>
      <c r="N1015" s="62"/>
      <c r="O1015" s="62"/>
      <c r="P1015" s="62"/>
      <c r="Q1015" s="62"/>
    </row>
    <row r="1016" spans="3:17">
      <c r="C1016" s="62"/>
      <c r="D1016" s="62"/>
      <c r="E1016" s="62"/>
      <c r="F1016" s="62"/>
      <c r="G1016" s="62"/>
      <c r="H1016" s="62"/>
      <c r="I1016" s="62"/>
      <c r="J1016" s="62"/>
      <c r="K1016" s="62"/>
      <c r="L1016" s="62"/>
      <c r="M1016" s="62"/>
      <c r="N1016" s="62"/>
      <c r="O1016" s="62"/>
      <c r="P1016" s="62"/>
      <c r="Q1016" s="62"/>
    </row>
    <row r="1017" spans="3:17">
      <c r="C1017" s="62"/>
      <c r="D1017" s="62"/>
      <c r="E1017" s="62"/>
      <c r="F1017" s="62"/>
      <c r="G1017" s="62"/>
      <c r="H1017" s="62"/>
      <c r="I1017" s="62"/>
      <c r="J1017" s="62"/>
      <c r="K1017" s="62"/>
      <c r="L1017" s="62"/>
      <c r="M1017" s="62"/>
      <c r="N1017" s="62"/>
      <c r="O1017" s="62"/>
      <c r="P1017" s="62"/>
      <c r="Q1017" s="62"/>
    </row>
    <row r="1018" spans="3:17">
      <c r="C1018" s="62"/>
      <c r="D1018" s="62"/>
      <c r="E1018" s="62"/>
      <c r="F1018" s="62"/>
      <c r="G1018" s="62"/>
      <c r="H1018" s="62"/>
      <c r="I1018" s="62"/>
      <c r="J1018" s="62"/>
      <c r="K1018" s="62"/>
      <c r="L1018" s="62"/>
      <c r="M1018" s="62"/>
      <c r="N1018" s="62"/>
      <c r="O1018" s="62"/>
      <c r="P1018" s="62"/>
      <c r="Q1018" s="62"/>
    </row>
    <row r="1019" spans="3:17">
      <c r="C1019" s="62"/>
      <c r="D1019" s="62"/>
      <c r="E1019" s="62"/>
      <c r="F1019" s="62"/>
      <c r="G1019" s="62"/>
      <c r="H1019" s="62"/>
      <c r="I1019" s="62"/>
      <c r="J1019" s="62"/>
      <c r="K1019" s="62"/>
      <c r="L1019" s="62"/>
      <c r="M1019" s="62"/>
      <c r="N1019" s="62"/>
      <c r="O1019" s="62"/>
      <c r="P1019" s="62"/>
      <c r="Q1019" s="62"/>
    </row>
    <row r="1020" spans="3:17">
      <c r="C1020" s="62"/>
      <c r="D1020" s="62"/>
      <c r="E1020" s="62"/>
      <c r="F1020" s="62"/>
      <c r="G1020" s="62"/>
      <c r="H1020" s="62"/>
      <c r="I1020" s="62"/>
      <c r="J1020" s="62"/>
      <c r="K1020" s="62"/>
      <c r="L1020" s="62"/>
      <c r="M1020" s="62"/>
      <c r="N1020" s="62"/>
      <c r="O1020" s="62"/>
      <c r="P1020" s="62"/>
      <c r="Q1020" s="62"/>
    </row>
    <row r="1021" spans="3:17">
      <c r="C1021" s="62"/>
      <c r="D1021" s="62"/>
      <c r="E1021" s="62"/>
      <c r="F1021" s="62"/>
      <c r="G1021" s="62"/>
      <c r="H1021" s="62"/>
      <c r="I1021" s="62"/>
      <c r="J1021" s="62"/>
      <c r="K1021" s="62"/>
      <c r="L1021" s="62"/>
      <c r="M1021" s="62"/>
      <c r="N1021" s="62"/>
      <c r="O1021" s="62"/>
      <c r="P1021" s="62"/>
      <c r="Q1021" s="62"/>
    </row>
    <row r="1022" spans="3:17">
      <c r="C1022" s="62"/>
      <c r="D1022" s="62"/>
      <c r="E1022" s="62"/>
      <c r="F1022" s="62"/>
      <c r="G1022" s="62"/>
      <c r="H1022" s="62"/>
      <c r="I1022" s="62"/>
      <c r="J1022" s="62"/>
      <c r="K1022" s="62"/>
      <c r="L1022" s="62"/>
      <c r="M1022" s="62"/>
      <c r="N1022" s="62"/>
      <c r="O1022" s="62"/>
      <c r="P1022" s="62"/>
      <c r="Q1022" s="62"/>
    </row>
    <row r="1023" spans="3:17">
      <c r="C1023" s="62"/>
      <c r="D1023" s="62"/>
      <c r="E1023" s="62"/>
      <c r="F1023" s="62"/>
      <c r="G1023" s="62"/>
      <c r="H1023" s="62"/>
      <c r="I1023" s="62"/>
      <c r="J1023" s="62"/>
      <c r="K1023" s="62"/>
      <c r="L1023" s="62"/>
      <c r="M1023" s="62"/>
      <c r="N1023" s="62"/>
      <c r="O1023" s="62"/>
      <c r="P1023" s="62"/>
      <c r="Q1023" s="62"/>
    </row>
    <row r="1024" spans="3:17">
      <c r="C1024" s="62"/>
      <c r="D1024" s="62"/>
      <c r="E1024" s="62"/>
      <c r="F1024" s="62"/>
      <c r="G1024" s="62"/>
      <c r="H1024" s="62"/>
      <c r="I1024" s="62"/>
      <c r="J1024" s="62"/>
      <c r="K1024" s="62"/>
      <c r="L1024" s="62"/>
      <c r="M1024" s="62"/>
      <c r="N1024" s="62"/>
      <c r="O1024" s="62"/>
      <c r="P1024" s="62"/>
      <c r="Q1024" s="62"/>
    </row>
    <row r="1025" spans="3:17">
      <c r="C1025" s="62"/>
      <c r="D1025" s="62"/>
      <c r="E1025" s="62"/>
      <c r="F1025" s="62"/>
      <c r="G1025" s="62"/>
      <c r="H1025" s="62"/>
      <c r="I1025" s="62"/>
      <c r="J1025" s="62"/>
      <c r="K1025" s="62"/>
      <c r="L1025" s="62"/>
      <c r="M1025" s="62"/>
      <c r="N1025" s="62"/>
      <c r="O1025" s="62"/>
      <c r="P1025" s="62"/>
      <c r="Q1025" s="62"/>
    </row>
    <row r="1026" spans="3:17">
      <c r="C1026" s="62"/>
      <c r="D1026" s="62"/>
      <c r="E1026" s="62"/>
      <c r="F1026" s="62"/>
      <c r="G1026" s="62"/>
      <c r="H1026" s="62"/>
      <c r="I1026" s="62"/>
      <c r="J1026" s="62"/>
      <c r="K1026" s="62"/>
      <c r="L1026" s="62"/>
      <c r="M1026" s="62"/>
      <c r="N1026" s="62"/>
      <c r="O1026" s="62"/>
      <c r="P1026" s="62"/>
      <c r="Q1026" s="62"/>
    </row>
    <row r="1027" spans="3:17">
      <c r="C1027" s="62"/>
      <c r="D1027" s="62"/>
      <c r="E1027" s="62"/>
      <c r="F1027" s="62"/>
      <c r="G1027" s="62"/>
      <c r="H1027" s="62"/>
      <c r="I1027" s="62"/>
      <c r="J1027" s="62"/>
      <c r="K1027" s="62"/>
      <c r="L1027" s="62"/>
      <c r="M1027" s="62"/>
      <c r="N1027" s="62"/>
      <c r="O1027" s="62"/>
      <c r="P1027" s="62"/>
      <c r="Q1027" s="62"/>
    </row>
    <row r="1028" spans="3:17">
      <c r="C1028" s="62"/>
      <c r="D1028" s="62"/>
      <c r="E1028" s="62"/>
      <c r="F1028" s="62"/>
      <c r="G1028" s="62"/>
      <c r="H1028" s="62"/>
      <c r="I1028" s="62"/>
      <c r="J1028" s="62"/>
      <c r="K1028" s="62"/>
      <c r="L1028" s="62"/>
      <c r="M1028" s="62"/>
      <c r="N1028" s="62"/>
      <c r="O1028" s="62"/>
      <c r="P1028" s="62"/>
      <c r="Q1028" s="62"/>
    </row>
    <row r="1029" spans="3:17">
      <c r="C1029" s="62"/>
      <c r="D1029" s="62"/>
      <c r="E1029" s="62"/>
      <c r="F1029" s="62"/>
      <c r="G1029" s="62"/>
      <c r="H1029" s="62"/>
      <c r="I1029" s="62"/>
      <c r="J1029" s="62"/>
      <c r="K1029" s="62"/>
      <c r="L1029" s="62"/>
      <c r="M1029" s="62"/>
      <c r="N1029" s="62"/>
      <c r="O1029" s="62"/>
      <c r="P1029" s="62"/>
      <c r="Q1029" s="62"/>
    </row>
    <row r="1030" spans="3:17">
      <c r="C1030" s="62"/>
      <c r="D1030" s="62"/>
      <c r="E1030" s="62"/>
      <c r="F1030" s="62"/>
      <c r="G1030" s="62"/>
      <c r="H1030" s="62"/>
      <c r="I1030" s="62"/>
      <c r="J1030" s="62"/>
      <c r="K1030" s="62"/>
      <c r="L1030" s="62"/>
      <c r="M1030" s="62"/>
      <c r="N1030" s="62"/>
      <c r="O1030" s="62"/>
      <c r="P1030" s="62"/>
      <c r="Q1030" s="62"/>
    </row>
    <row r="1031" spans="3:17">
      <c r="C1031" s="62"/>
      <c r="D1031" s="62"/>
      <c r="E1031" s="62"/>
      <c r="F1031" s="62"/>
      <c r="G1031" s="62"/>
      <c r="H1031" s="62"/>
      <c r="I1031" s="62"/>
      <c r="J1031" s="62"/>
      <c r="K1031" s="62"/>
      <c r="L1031" s="62"/>
      <c r="M1031" s="62"/>
      <c r="N1031" s="62"/>
      <c r="O1031" s="62"/>
      <c r="P1031" s="62"/>
      <c r="Q1031" s="62"/>
    </row>
    <row r="1032" spans="3:17">
      <c r="C1032" s="62"/>
      <c r="D1032" s="62"/>
      <c r="E1032" s="62"/>
      <c r="F1032" s="62"/>
      <c r="G1032" s="62"/>
      <c r="H1032" s="62"/>
      <c r="I1032" s="62"/>
      <c r="J1032" s="62"/>
      <c r="K1032" s="62"/>
      <c r="L1032" s="62"/>
      <c r="M1032" s="62"/>
      <c r="N1032" s="62"/>
      <c r="O1032" s="62"/>
      <c r="P1032" s="62"/>
      <c r="Q1032" s="62"/>
    </row>
    <row r="1033" spans="3:17">
      <c r="C1033" s="62"/>
      <c r="D1033" s="62"/>
      <c r="E1033" s="62"/>
      <c r="F1033" s="62"/>
      <c r="G1033" s="62"/>
      <c r="H1033" s="62"/>
      <c r="I1033" s="62"/>
      <c r="J1033" s="62"/>
      <c r="K1033" s="62"/>
      <c r="L1033" s="62"/>
      <c r="M1033" s="62"/>
      <c r="N1033" s="62"/>
      <c r="O1033" s="62"/>
      <c r="P1033" s="62"/>
      <c r="Q1033" s="62"/>
    </row>
    <row r="1034" spans="3:17">
      <c r="C1034" s="62"/>
      <c r="D1034" s="62"/>
      <c r="E1034" s="62"/>
      <c r="F1034" s="62"/>
      <c r="G1034" s="62"/>
      <c r="H1034" s="62"/>
      <c r="I1034" s="62"/>
      <c r="J1034" s="62"/>
      <c r="K1034" s="62"/>
      <c r="L1034" s="62"/>
      <c r="M1034" s="62"/>
      <c r="N1034" s="62"/>
      <c r="O1034" s="62"/>
      <c r="P1034" s="62"/>
      <c r="Q1034" s="62"/>
    </row>
    <row r="1035" spans="3:17">
      <c r="C1035" s="62"/>
      <c r="D1035" s="62"/>
      <c r="E1035" s="62"/>
      <c r="F1035" s="62"/>
      <c r="G1035" s="62"/>
      <c r="H1035" s="62"/>
      <c r="I1035" s="62"/>
      <c r="J1035" s="62"/>
      <c r="K1035" s="62"/>
      <c r="L1035" s="62"/>
      <c r="M1035" s="62"/>
      <c r="N1035" s="62"/>
      <c r="O1035" s="62"/>
      <c r="P1035" s="62"/>
      <c r="Q1035" s="62"/>
    </row>
    <row r="1036" spans="3:17">
      <c r="C1036" s="62"/>
      <c r="D1036" s="62"/>
      <c r="E1036" s="62"/>
      <c r="F1036" s="62"/>
      <c r="G1036" s="62"/>
      <c r="H1036" s="62"/>
      <c r="I1036" s="62"/>
      <c r="J1036" s="62"/>
      <c r="K1036" s="62"/>
      <c r="L1036" s="62"/>
      <c r="M1036" s="62"/>
      <c r="N1036" s="62"/>
      <c r="O1036" s="62"/>
      <c r="P1036" s="62"/>
      <c r="Q1036" s="62"/>
    </row>
    <row r="1037" spans="3:17">
      <c r="C1037" s="62"/>
      <c r="D1037" s="62"/>
      <c r="E1037" s="62"/>
      <c r="F1037" s="62"/>
      <c r="G1037" s="62"/>
      <c r="H1037" s="62"/>
      <c r="I1037" s="62"/>
      <c r="J1037" s="62"/>
      <c r="K1037" s="62"/>
      <c r="L1037" s="62"/>
      <c r="M1037" s="62"/>
      <c r="N1037" s="62"/>
      <c r="O1037" s="62"/>
      <c r="P1037" s="62"/>
      <c r="Q1037" s="62"/>
    </row>
    <row r="1038" spans="3:17">
      <c r="C1038" s="62"/>
      <c r="D1038" s="62"/>
      <c r="E1038" s="62"/>
      <c r="F1038" s="62"/>
      <c r="G1038" s="62"/>
      <c r="H1038" s="62"/>
      <c r="I1038" s="62"/>
      <c r="J1038" s="62"/>
      <c r="K1038" s="62"/>
      <c r="L1038" s="62"/>
      <c r="M1038" s="62"/>
      <c r="N1038" s="62"/>
      <c r="O1038" s="62"/>
      <c r="P1038" s="62"/>
      <c r="Q1038" s="62"/>
    </row>
    <row r="1039" spans="3:17">
      <c r="C1039" s="62"/>
      <c r="D1039" s="62"/>
      <c r="E1039" s="62"/>
      <c r="F1039" s="62"/>
      <c r="G1039" s="62"/>
      <c r="H1039" s="62"/>
      <c r="I1039" s="62"/>
      <c r="J1039" s="62"/>
      <c r="K1039" s="62"/>
      <c r="L1039" s="62"/>
      <c r="M1039" s="62"/>
      <c r="N1039" s="62"/>
      <c r="O1039" s="62"/>
      <c r="P1039" s="62"/>
      <c r="Q1039" s="62"/>
    </row>
    <row r="1040" spans="3:17">
      <c r="C1040" s="62"/>
      <c r="D1040" s="62"/>
      <c r="E1040" s="62"/>
      <c r="F1040" s="62"/>
      <c r="G1040" s="62"/>
      <c r="H1040" s="62"/>
      <c r="I1040" s="62"/>
      <c r="J1040" s="62"/>
      <c r="K1040" s="62"/>
      <c r="L1040" s="62"/>
      <c r="M1040" s="62"/>
      <c r="N1040" s="62"/>
      <c r="O1040" s="62"/>
      <c r="P1040" s="62"/>
      <c r="Q1040" s="62"/>
    </row>
    <row r="1041" spans="3:17">
      <c r="C1041" s="62"/>
      <c r="D1041" s="62"/>
      <c r="E1041" s="62"/>
      <c r="F1041" s="62"/>
      <c r="G1041" s="62"/>
      <c r="H1041" s="62"/>
      <c r="I1041" s="62"/>
      <c r="J1041" s="62"/>
      <c r="K1041" s="62"/>
      <c r="L1041" s="62"/>
      <c r="M1041" s="62"/>
      <c r="N1041" s="62"/>
      <c r="O1041" s="62"/>
      <c r="P1041" s="62"/>
      <c r="Q1041" s="62"/>
    </row>
    <row r="1042" spans="3:17">
      <c r="C1042" s="62"/>
      <c r="D1042" s="62"/>
      <c r="E1042" s="62"/>
      <c r="F1042" s="62"/>
      <c r="G1042" s="62"/>
      <c r="H1042" s="62"/>
      <c r="I1042" s="62"/>
      <c r="J1042" s="62"/>
      <c r="K1042" s="62"/>
      <c r="L1042" s="62"/>
      <c r="M1042" s="62"/>
      <c r="N1042" s="62"/>
      <c r="O1042" s="62"/>
      <c r="P1042" s="62"/>
      <c r="Q1042" s="62"/>
    </row>
    <row r="1043" spans="3:17">
      <c r="C1043" s="62"/>
      <c r="D1043" s="62"/>
      <c r="E1043" s="62"/>
      <c r="F1043" s="62"/>
      <c r="G1043" s="62"/>
      <c r="H1043" s="62"/>
      <c r="I1043" s="62"/>
      <c r="J1043" s="62"/>
      <c r="K1043" s="62"/>
      <c r="L1043" s="62"/>
      <c r="M1043" s="62"/>
      <c r="N1043" s="62"/>
      <c r="O1043" s="62"/>
      <c r="P1043" s="62"/>
      <c r="Q1043" s="62"/>
    </row>
    <row r="1044" spans="3:17">
      <c r="C1044" s="62"/>
      <c r="D1044" s="62"/>
      <c r="E1044" s="62"/>
      <c r="F1044" s="62"/>
      <c r="G1044" s="62"/>
      <c r="H1044" s="62"/>
      <c r="I1044" s="62"/>
      <c r="J1044" s="62"/>
      <c r="K1044" s="62"/>
      <c r="L1044" s="62"/>
      <c r="M1044" s="62"/>
      <c r="N1044" s="62"/>
      <c r="O1044" s="62"/>
      <c r="P1044" s="62"/>
      <c r="Q1044" s="62"/>
    </row>
    <row r="1045" spans="3:17">
      <c r="C1045" s="62"/>
      <c r="D1045" s="62"/>
      <c r="E1045" s="62"/>
      <c r="F1045" s="62"/>
      <c r="G1045" s="62"/>
      <c r="H1045" s="62"/>
      <c r="I1045" s="62"/>
      <c r="J1045" s="62"/>
      <c r="K1045" s="62"/>
      <c r="L1045" s="62"/>
      <c r="M1045" s="62"/>
      <c r="N1045" s="62"/>
      <c r="O1045" s="62"/>
      <c r="P1045" s="62"/>
      <c r="Q1045" s="62"/>
    </row>
    <row r="1046" spans="3:17">
      <c r="C1046" s="62"/>
      <c r="D1046" s="62"/>
      <c r="E1046" s="62"/>
      <c r="F1046" s="62"/>
      <c r="G1046" s="62"/>
      <c r="H1046" s="62"/>
      <c r="I1046" s="62"/>
      <c r="J1046" s="62"/>
      <c r="K1046" s="62"/>
      <c r="L1046" s="62"/>
      <c r="M1046" s="62"/>
      <c r="N1046" s="62"/>
      <c r="O1046" s="62"/>
      <c r="P1046" s="62"/>
      <c r="Q1046" s="62"/>
    </row>
    <row r="1047" spans="3:17">
      <c r="C1047" s="62"/>
      <c r="D1047" s="62"/>
      <c r="E1047" s="62"/>
      <c r="F1047" s="62"/>
      <c r="G1047" s="62"/>
      <c r="H1047" s="62"/>
      <c r="I1047" s="62"/>
      <c r="J1047" s="62"/>
      <c r="K1047" s="62"/>
      <c r="L1047" s="62"/>
      <c r="M1047" s="62"/>
      <c r="N1047" s="62"/>
      <c r="O1047" s="62"/>
      <c r="P1047" s="62"/>
      <c r="Q1047" s="62"/>
    </row>
    <row r="1048" spans="3:17">
      <c r="C1048" s="62"/>
      <c r="D1048" s="62"/>
      <c r="E1048" s="62"/>
      <c r="F1048" s="62"/>
      <c r="G1048" s="62"/>
      <c r="H1048" s="62"/>
      <c r="I1048" s="62"/>
      <c r="J1048" s="62"/>
      <c r="K1048" s="62"/>
      <c r="L1048" s="62"/>
      <c r="M1048" s="62"/>
      <c r="N1048" s="62"/>
      <c r="O1048" s="62"/>
      <c r="P1048" s="62"/>
      <c r="Q1048" s="62"/>
    </row>
    <row r="1049" spans="3:17">
      <c r="C1049" s="62"/>
      <c r="D1049" s="62"/>
      <c r="E1049" s="62"/>
      <c r="F1049" s="62"/>
      <c r="G1049" s="62"/>
      <c r="H1049" s="62"/>
      <c r="I1049" s="62"/>
      <c r="J1049" s="62"/>
      <c r="K1049" s="62"/>
      <c r="L1049" s="62"/>
      <c r="M1049" s="62"/>
      <c r="N1049" s="62"/>
      <c r="O1049" s="62"/>
      <c r="P1049" s="62"/>
      <c r="Q1049" s="62"/>
    </row>
    <row r="1050" spans="3:17">
      <c r="C1050" s="62"/>
      <c r="D1050" s="62"/>
      <c r="E1050" s="62"/>
      <c r="F1050" s="62"/>
      <c r="G1050" s="62"/>
      <c r="H1050" s="62"/>
      <c r="I1050" s="62"/>
      <c r="J1050" s="62"/>
      <c r="K1050" s="62"/>
      <c r="L1050" s="62"/>
      <c r="M1050" s="62"/>
      <c r="N1050" s="62"/>
      <c r="O1050" s="62"/>
      <c r="P1050" s="62"/>
      <c r="Q1050" s="62"/>
    </row>
    <row r="1051" spans="3:17">
      <c r="C1051" s="62"/>
      <c r="D1051" s="62"/>
      <c r="E1051" s="62"/>
      <c r="F1051" s="62"/>
      <c r="G1051" s="62"/>
      <c r="H1051" s="62"/>
      <c r="I1051" s="62"/>
      <c r="J1051" s="62"/>
      <c r="K1051" s="62"/>
      <c r="L1051" s="62"/>
      <c r="M1051" s="62"/>
      <c r="N1051" s="62"/>
      <c r="O1051" s="62"/>
      <c r="P1051" s="62"/>
      <c r="Q1051" s="62"/>
    </row>
    <row r="1052" spans="3:17">
      <c r="C1052" s="62"/>
      <c r="D1052" s="62"/>
      <c r="E1052" s="62"/>
      <c r="F1052" s="62"/>
      <c r="G1052" s="62"/>
      <c r="H1052" s="62"/>
      <c r="I1052" s="62"/>
      <c r="J1052" s="62"/>
      <c r="K1052" s="62"/>
      <c r="L1052" s="62"/>
      <c r="M1052" s="62"/>
      <c r="N1052" s="62"/>
      <c r="O1052" s="62"/>
      <c r="P1052" s="62"/>
      <c r="Q1052" s="62"/>
    </row>
    <row r="1053" spans="3:17">
      <c r="C1053" s="62"/>
      <c r="D1053" s="62"/>
      <c r="E1053" s="62"/>
      <c r="F1053" s="62"/>
      <c r="G1053" s="62"/>
      <c r="H1053" s="62"/>
      <c r="I1053" s="62"/>
      <c r="J1053" s="62"/>
      <c r="K1053" s="62"/>
      <c r="L1053" s="62"/>
      <c r="M1053" s="62"/>
      <c r="N1053" s="62"/>
      <c r="O1053" s="62"/>
      <c r="P1053" s="62"/>
      <c r="Q1053" s="62"/>
    </row>
    <row r="1054" spans="3:17">
      <c r="C1054" s="62"/>
      <c r="D1054" s="62"/>
      <c r="E1054" s="62"/>
      <c r="F1054" s="62"/>
      <c r="G1054" s="62"/>
      <c r="H1054" s="62"/>
      <c r="I1054" s="62"/>
      <c r="J1054" s="62"/>
      <c r="K1054" s="62"/>
      <c r="L1054" s="62"/>
      <c r="M1054" s="62"/>
      <c r="N1054" s="62"/>
      <c r="O1054" s="62"/>
      <c r="P1054" s="62"/>
      <c r="Q1054" s="62"/>
    </row>
    <row r="1055" spans="3:17">
      <c r="C1055" s="62"/>
      <c r="D1055" s="62"/>
      <c r="E1055" s="62"/>
      <c r="F1055" s="62"/>
      <c r="G1055" s="62"/>
      <c r="H1055" s="62"/>
      <c r="I1055" s="62"/>
      <c r="J1055" s="62"/>
      <c r="K1055" s="62"/>
      <c r="L1055" s="62"/>
      <c r="M1055" s="62"/>
      <c r="N1055" s="62"/>
      <c r="O1055" s="62"/>
      <c r="P1055" s="62"/>
      <c r="Q1055" s="62"/>
    </row>
    <row r="1056" spans="3:17">
      <c r="C1056" s="62"/>
      <c r="D1056" s="62"/>
      <c r="E1056" s="62"/>
      <c r="F1056" s="62"/>
      <c r="G1056" s="62"/>
      <c r="H1056" s="62"/>
      <c r="I1056" s="62"/>
      <c r="J1056" s="62"/>
      <c r="K1056" s="62"/>
      <c r="L1056" s="62"/>
      <c r="M1056" s="62"/>
      <c r="N1056" s="62"/>
      <c r="O1056" s="62"/>
      <c r="P1056" s="62"/>
      <c r="Q1056" s="62"/>
    </row>
    <row r="1057" spans="3:17">
      <c r="C1057" s="62"/>
      <c r="D1057" s="62"/>
      <c r="E1057" s="62"/>
      <c r="F1057" s="62"/>
      <c r="G1057" s="62"/>
      <c r="H1057" s="62"/>
      <c r="I1057" s="62"/>
      <c r="J1057" s="62"/>
      <c r="K1057" s="62"/>
      <c r="L1057" s="62"/>
      <c r="M1057" s="62"/>
      <c r="N1057" s="62"/>
      <c r="O1057" s="62"/>
      <c r="P1057" s="62"/>
      <c r="Q1057" s="62"/>
    </row>
    <row r="1058" spans="3:17">
      <c r="C1058" s="62"/>
      <c r="D1058" s="62"/>
      <c r="E1058" s="62"/>
      <c r="F1058" s="62"/>
      <c r="G1058" s="62"/>
      <c r="H1058" s="62"/>
      <c r="I1058" s="62"/>
      <c r="J1058" s="62"/>
      <c r="K1058" s="62"/>
      <c r="L1058" s="62"/>
      <c r="M1058" s="62"/>
      <c r="N1058" s="62"/>
      <c r="O1058" s="62"/>
      <c r="P1058" s="62"/>
      <c r="Q1058" s="62"/>
    </row>
    <row r="1059" spans="3:17">
      <c r="C1059" s="62"/>
      <c r="D1059" s="62"/>
      <c r="E1059" s="62"/>
      <c r="F1059" s="62"/>
      <c r="G1059" s="62"/>
      <c r="H1059" s="62"/>
      <c r="I1059" s="62"/>
      <c r="J1059" s="62"/>
      <c r="K1059" s="62"/>
      <c r="L1059" s="62"/>
      <c r="M1059" s="62"/>
      <c r="N1059" s="62"/>
      <c r="O1059" s="62"/>
      <c r="P1059" s="62"/>
      <c r="Q1059" s="62"/>
    </row>
    <row r="1060" spans="3:17">
      <c r="C1060" s="62"/>
      <c r="D1060" s="62"/>
      <c r="E1060" s="62"/>
      <c r="F1060" s="62"/>
      <c r="G1060" s="62"/>
      <c r="H1060" s="62"/>
      <c r="I1060" s="62"/>
      <c r="J1060" s="62"/>
      <c r="K1060" s="62"/>
      <c r="L1060" s="62"/>
      <c r="M1060" s="62"/>
      <c r="N1060" s="62"/>
      <c r="O1060" s="62"/>
      <c r="P1060" s="62"/>
      <c r="Q1060" s="62"/>
    </row>
    <row r="1061" spans="3:17">
      <c r="C1061" s="62"/>
      <c r="D1061" s="62"/>
      <c r="E1061" s="62"/>
      <c r="F1061" s="62"/>
      <c r="G1061" s="62"/>
      <c r="H1061" s="62"/>
      <c r="I1061" s="62"/>
      <c r="J1061" s="62"/>
      <c r="K1061" s="62"/>
      <c r="L1061" s="62"/>
      <c r="M1061" s="62"/>
      <c r="N1061" s="62"/>
      <c r="O1061" s="62"/>
      <c r="P1061" s="62"/>
      <c r="Q1061" s="62"/>
    </row>
    <row r="1062" spans="3:17">
      <c r="C1062" s="62"/>
      <c r="D1062" s="62"/>
      <c r="E1062" s="62"/>
      <c r="F1062" s="62"/>
      <c r="G1062" s="62"/>
      <c r="H1062" s="62"/>
      <c r="I1062" s="62"/>
      <c r="J1062" s="62"/>
      <c r="K1062" s="62"/>
      <c r="L1062" s="62"/>
      <c r="M1062" s="62"/>
      <c r="N1062" s="62"/>
      <c r="O1062" s="62"/>
      <c r="P1062" s="62"/>
      <c r="Q1062" s="62"/>
    </row>
    <row r="1063" spans="3:17">
      <c r="C1063" s="62"/>
      <c r="D1063" s="62"/>
      <c r="E1063" s="62"/>
      <c r="F1063" s="62"/>
      <c r="G1063" s="62"/>
      <c r="H1063" s="62"/>
      <c r="I1063" s="62"/>
      <c r="J1063" s="62"/>
      <c r="K1063" s="62"/>
      <c r="L1063" s="62"/>
      <c r="M1063" s="62"/>
      <c r="N1063" s="62"/>
      <c r="O1063" s="62"/>
      <c r="P1063" s="62"/>
      <c r="Q1063" s="62"/>
    </row>
    <row r="1064" spans="3:17">
      <c r="C1064" s="62"/>
      <c r="D1064" s="62"/>
      <c r="E1064" s="62"/>
      <c r="F1064" s="62"/>
      <c r="G1064" s="62"/>
      <c r="H1064" s="62"/>
      <c r="I1064" s="62"/>
      <c r="J1064" s="62"/>
      <c r="K1064" s="62"/>
      <c r="L1064" s="62"/>
      <c r="M1064" s="62"/>
      <c r="N1064" s="62"/>
      <c r="O1064" s="62"/>
      <c r="P1064" s="62"/>
      <c r="Q1064" s="62"/>
    </row>
    <row r="1065" spans="3:17">
      <c r="C1065" s="62"/>
      <c r="D1065" s="62"/>
      <c r="E1065" s="62"/>
      <c r="F1065" s="62"/>
      <c r="G1065" s="62"/>
      <c r="H1065" s="62"/>
      <c r="I1065" s="62"/>
      <c r="J1065" s="62"/>
      <c r="K1065" s="62"/>
      <c r="L1065" s="62"/>
      <c r="M1065" s="62"/>
      <c r="N1065" s="62"/>
      <c r="O1065" s="62"/>
      <c r="P1065" s="62"/>
      <c r="Q1065" s="62"/>
    </row>
    <row r="1066" spans="3:17">
      <c r="C1066" s="62"/>
      <c r="D1066" s="62"/>
      <c r="E1066" s="62"/>
      <c r="F1066" s="62"/>
      <c r="G1066" s="62"/>
      <c r="H1066" s="62"/>
      <c r="I1066" s="62"/>
      <c r="J1066" s="62"/>
      <c r="K1066" s="62"/>
      <c r="L1066" s="62"/>
      <c r="M1066" s="62"/>
      <c r="N1066" s="62"/>
      <c r="O1066" s="62"/>
      <c r="P1066" s="62"/>
      <c r="Q1066" s="62"/>
    </row>
    <row r="1067" spans="3:17">
      <c r="C1067" s="62"/>
      <c r="D1067" s="62"/>
      <c r="E1067" s="62"/>
      <c r="F1067" s="62"/>
      <c r="G1067" s="62"/>
      <c r="H1067" s="62"/>
      <c r="I1067" s="62"/>
      <c r="J1067" s="62"/>
      <c r="K1067" s="62"/>
      <c r="L1067" s="62"/>
      <c r="M1067" s="62"/>
      <c r="N1067" s="62"/>
      <c r="O1067" s="62"/>
      <c r="P1067" s="62"/>
      <c r="Q1067" s="62"/>
    </row>
    <row r="1068" spans="3:17">
      <c r="C1068" s="62"/>
      <c r="D1068" s="62"/>
      <c r="E1068" s="62"/>
      <c r="F1068" s="62"/>
      <c r="G1068" s="62"/>
      <c r="H1068" s="62"/>
      <c r="I1068" s="62"/>
      <c r="J1068" s="62"/>
      <c r="K1068" s="62"/>
      <c r="L1068" s="62"/>
      <c r="M1068" s="62"/>
      <c r="N1068" s="62"/>
      <c r="O1068" s="62"/>
      <c r="P1068" s="62"/>
      <c r="Q1068" s="62"/>
    </row>
    <row r="1069" spans="3:17">
      <c r="C1069" s="62"/>
      <c r="D1069" s="62"/>
      <c r="E1069" s="62"/>
      <c r="F1069" s="62"/>
      <c r="G1069" s="62"/>
      <c r="H1069" s="62"/>
      <c r="I1069" s="62"/>
      <c r="J1069" s="62"/>
      <c r="K1069" s="62"/>
      <c r="L1069" s="62"/>
      <c r="M1069" s="62"/>
      <c r="N1069" s="62"/>
      <c r="O1069" s="62"/>
      <c r="P1069" s="62"/>
      <c r="Q1069" s="62"/>
    </row>
    <row r="1070" spans="3:17">
      <c r="C1070" s="62"/>
      <c r="D1070" s="62"/>
      <c r="E1070" s="62"/>
      <c r="F1070" s="62"/>
      <c r="G1070" s="62"/>
      <c r="H1070" s="62"/>
      <c r="I1070" s="62"/>
      <c r="J1070" s="62"/>
      <c r="K1070" s="62"/>
      <c r="L1070" s="62"/>
      <c r="M1070" s="62"/>
      <c r="N1070" s="62"/>
      <c r="O1070" s="62"/>
      <c r="P1070" s="62"/>
      <c r="Q1070" s="62"/>
    </row>
    <row r="1071" spans="3:17">
      <c r="C1071" s="62"/>
      <c r="D1071" s="62"/>
      <c r="E1071" s="62"/>
      <c r="F1071" s="62"/>
      <c r="G1071" s="62"/>
      <c r="H1071" s="62"/>
      <c r="I1071" s="62"/>
      <c r="J1071" s="62"/>
      <c r="K1071" s="62"/>
      <c r="L1071" s="62"/>
      <c r="M1071" s="62"/>
      <c r="N1071" s="62"/>
      <c r="O1071" s="62"/>
      <c r="P1071" s="62"/>
      <c r="Q1071" s="62"/>
    </row>
    <row r="1072" spans="3:17">
      <c r="C1072" s="62"/>
      <c r="D1072" s="62"/>
      <c r="E1072" s="62"/>
      <c r="F1072" s="62"/>
      <c r="G1072" s="62"/>
      <c r="H1072" s="62"/>
      <c r="I1072" s="62"/>
      <c r="J1072" s="62"/>
      <c r="K1072" s="62"/>
      <c r="L1072" s="62"/>
      <c r="M1072" s="62"/>
      <c r="N1072" s="62"/>
      <c r="O1072" s="62"/>
      <c r="P1072" s="62"/>
      <c r="Q1072" s="62"/>
    </row>
    <row r="1073" spans="3:17">
      <c r="C1073" s="62"/>
      <c r="D1073" s="62"/>
      <c r="E1073" s="62"/>
      <c r="F1073" s="62"/>
      <c r="G1073" s="62"/>
      <c r="H1073" s="62"/>
      <c r="I1073" s="62"/>
      <c r="J1073" s="62"/>
      <c r="K1073" s="62"/>
      <c r="L1073" s="62"/>
      <c r="M1073" s="62"/>
      <c r="N1073" s="62"/>
      <c r="O1073" s="62"/>
      <c r="P1073" s="62"/>
      <c r="Q1073" s="62"/>
    </row>
    <row r="1074" spans="3:17">
      <c r="C1074" s="62"/>
      <c r="D1074" s="62"/>
      <c r="E1074" s="62"/>
      <c r="F1074" s="62"/>
      <c r="G1074" s="62"/>
      <c r="H1074" s="62"/>
      <c r="I1074" s="62"/>
      <c r="J1074" s="62"/>
      <c r="K1074" s="62"/>
      <c r="L1074" s="62"/>
      <c r="M1074" s="62"/>
      <c r="N1074" s="62"/>
      <c r="O1074" s="62"/>
      <c r="P1074" s="62"/>
      <c r="Q1074" s="62"/>
    </row>
    <row r="1075" spans="3:17">
      <c r="C1075" s="62"/>
      <c r="D1075" s="62"/>
      <c r="E1075" s="62"/>
      <c r="F1075" s="62"/>
      <c r="G1075" s="62"/>
      <c r="H1075" s="62"/>
      <c r="I1075" s="62"/>
      <c r="J1075" s="62"/>
      <c r="K1075" s="62"/>
      <c r="L1075" s="62"/>
      <c r="M1075" s="62"/>
      <c r="N1075" s="62"/>
      <c r="O1075" s="62"/>
      <c r="P1075" s="62"/>
      <c r="Q1075" s="62"/>
    </row>
    <row r="1076" spans="3:17">
      <c r="C1076" s="62"/>
      <c r="D1076" s="62"/>
      <c r="E1076" s="62"/>
      <c r="F1076" s="62"/>
      <c r="G1076" s="62"/>
      <c r="H1076" s="62"/>
      <c r="I1076" s="62"/>
      <c r="J1076" s="62"/>
      <c r="K1076" s="62"/>
      <c r="L1076" s="62"/>
      <c r="M1076" s="62"/>
      <c r="N1076" s="62"/>
      <c r="O1076" s="62"/>
      <c r="P1076" s="62"/>
      <c r="Q1076" s="62"/>
    </row>
    <row r="1077" spans="3:17">
      <c r="C1077" s="62"/>
      <c r="D1077" s="62"/>
      <c r="E1077" s="62"/>
      <c r="F1077" s="62"/>
      <c r="G1077" s="62"/>
      <c r="H1077" s="62"/>
      <c r="I1077" s="62"/>
      <c r="J1077" s="62"/>
      <c r="K1077" s="62"/>
      <c r="L1077" s="62"/>
      <c r="M1077" s="62"/>
      <c r="N1077" s="62"/>
      <c r="O1077" s="62"/>
      <c r="P1077" s="62"/>
      <c r="Q1077" s="62"/>
    </row>
    <row r="1078" spans="3:17">
      <c r="C1078" s="62"/>
      <c r="D1078" s="62"/>
      <c r="E1078" s="62"/>
      <c r="F1078" s="62"/>
      <c r="G1078" s="62"/>
      <c r="H1078" s="62"/>
      <c r="I1078" s="62"/>
      <c r="J1078" s="62"/>
      <c r="K1078" s="62"/>
      <c r="L1078" s="62"/>
      <c r="M1078" s="62"/>
      <c r="N1078" s="62"/>
      <c r="O1078" s="62"/>
      <c r="P1078" s="62"/>
      <c r="Q1078" s="62"/>
    </row>
    <row r="1079" spans="3:17">
      <c r="C1079" s="62"/>
      <c r="D1079" s="62"/>
      <c r="E1079" s="62"/>
      <c r="F1079" s="62"/>
      <c r="G1079" s="62"/>
      <c r="H1079" s="62"/>
      <c r="I1079" s="62"/>
      <c r="J1079" s="62"/>
      <c r="K1079" s="62"/>
      <c r="L1079" s="62"/>
      <c r="M1079" s="62"/>
      <c r="N1079" s="62"/>
      <c r="O1079" s="62"/>
      <c r="P1079" s="62"/>
      <c r="Q1079" s="62"/>
    </row>
    <row r="1080" spans="3:17">
      <c r="C1080" s="62"/>
      <c r="D1080" s="62"/>
      <c r="E1080" s="62"/>
      <c r="F1080" s="62"/>
      <c r="G1080" s="62"/>
      <c r="H1080" s="62"/>
      <c r="I1080" s="62"/>
      <c r="J1080" s="62"/>
      <c r="K1080" s="62"/>
      <c r="L1080" s="62"/>
      <c r="M1080" s="62"/>
      <c r="N1080" s="62"/>
      <c r="O1080" s="62"/>
      <c r="P1080" s="62"/>
      <c r="Q1080" s="62"/>
    </row>
    <row r="1081" spans="3:17">
      <c r="C1081" s="62"/>
      <c r="D1081" s="62"/>
      <c r="E1081" s="62"/>
      <c r="F1081" s="62"/>
      <c r="G1081" s="62"/>
      <c r="H1081" s="62"/>
      <c r="I1081" s="62"/>
      <c r="J1081" s="62"/>
      <c r="K1081" s="62"/>
      <c r="L1081" s="62"/>
      <c r="M1081" s="62"/>
      <c r="N1081" s="62"/>
      <c r="O1081" s="62"/>
      <c r="P1081" s="62"/>
      <c r="Q1081" s="62"/>
    </row>
    <row r="1082" spans="3:17">
      <c r="C1082" s="62"/>
      <c r="D1082" s="62"/>
      <c r="E1082" s="62"/>
      <c r="F1082" s="62"/>
      <c r="G1082" s="62"/>
      <c r="H1082" s="62"/>
      <c r="I1082" s="62"/>
      <c r="J1082" s="62"/>
      <c r="K1082" s="62"/>
      <c r="L1082" s="62"/>
      <c r="M1082" s="62"/>
      <c r="N1082" s="62"/>
      <c r="O1082" s="62"/>
      <c r="P1082" s="62"/>
      <c r="Q1082" s="62"/>
    </row>
    <row r="1083" spans="3:17">
      <c r="C1083" s="62"/>
      <c r="D1083" s="62"/>
      <c r="E1083" s="62"/>
      <c r="F1083" s="62"/>
      <c r="G1083" s="62"/>
      <c r="H1083" s="62"/>
      <c r="I1083" s="62"/>
      <c r="J1083" s="62"/>
      <c r="K1083" s="62"/>
      <c r="L1083" s="62"/>
      <c r="M1083" s="62"/>
      <c r="N1083" s="62"/>
      <c r="O1083" s="62"/>
      <c r="P1083" s="62"/>
      <c r="Q1083" s="62"/>
    </row>
    <row r="1084" spans="3:17">
      <c r="C1084" s="62"/>
      <c r="D1084" s="62"/>
      <c r="E1084" s="62"/>
      <c r="F1084" s="62"/>
      <c r="G1084" s="62"/>
      <c r="H1084" s="62"/>
      <c r="I1084" s="62"/>
      <c r="J1084" s="62"/>
      <c r="K1084" s="62"/>
      <c r="L1084" s="62"/>
      <c r="M1084" s="62"/>
      <c r="N1084" s="62"/>
      <c r="O1084" s="62"/>
      <c r="P1084" s="62"/>
      <c r="Q1084" s="62"/>
    </row>
    <row r="1085" spans="3:17">
      <c r="C1085" s="62"/>
      <c r="D1085" s="62"/>
      <c r="E1085" s="62"/>
      <c r="F1085" s="62"/>
      <c r="G1085" s="62"/>
      <c r="H1085" s="62"/>
      <c r="I1085" s="62"/>
      <c r="J1085" s="62"/>
      <c r="K1085" s="62"/>
      <c r="L1085" s="62"/>
      <c r="M1085" s="62"/>
      <c r="N1085" s="62"/>
      <c r="O1085" s="62"/>
      <c r="P1085" s="62"/>
      <c r="Q1085" s="62"/>
    </row>
    <row r="1086" spans="3:17">
      <c r="C1086" s="62"/>
      <c r="D1086" s="62"/>
      <c r="E1086" s="62"/>
      <c r="F1086" s="62"/>
      <c r="G1086" s="62"/>
      <c r="H1086" s="62"/>
      <c r="I1086" s="62"/>
      <c r="J1086" s="62"/>
      <c r="K1086" s="62"/>
      <c r="L1086" s="62"/>
      <c r="M1086" s="62"/>
      <c r="N1086" s="62"/>
      <c r="O1086" s="62"/>
      <c r="P1086" s="62"/>
      <c r="Q1086" s="62"/>
    </row>
    <row r="1087" spans="3:17">
      <c r="C1087" s="62"/>
      <c r="D1087" s="62"/>
      <c r="E1087" s="62"/>
      <c r="F1087" s="62"/>
      <c r="G1087" s="62"/>
      <c r="H1087" s="62"/>
      <c r="I1087" s="62"/>
      <c r="J1087" s="62"/>
      <c r="K1087" s="62"/>
      <c r="L1087" s="62"/>
      <c r="M1087" s="62"/>
      <c r="N1087" s="62"/>
      <c r="O1087" s="62"/>
      <c r="P1087" s="62"/>
      <c r="Q1087" s="62"/>
    </row>
    <row r="1088" spans="3:17">
      <c r="C1088" s="62"/>
      <c r="D1088" s="62"/>
      <c r="E1088" s="62"/>
      <c r="F1088" s="62"/>
      <c r="G1088" s="62"/>
      <c r="H1088" s="62"/>
      <c r="I1088" s="62"/>
      <c r="J1088" s="62"/>
      <c r="K1088" s="62"/>
      <c r="L1088" s="62"/>
      <c r="M1088" s="62"/>
      <c r="N1088" s="62"/>
      <c r="O1088" s="62"/>
      <c r="P1088" s="62"/>
      <c r="Q1088" s="62"/>
    </row>
    <row r="1089" spans="3:17">
      <c r="C1089" s="62"/>
      <c r="D1089" s="62"/>
      <c r="E1089" s="62"/>
      <c r="F1089" s="62"/>
      <c r="G1089" s="62"/>
      <c r="H1089" s="62"/>
      <c r="I1089" s="62"/>
      <c r="J1089" s="62"/>
      <c r="K1089" s="62"/>
      <c r="L1089" s="62"/>
      <c r="M1089" s="62"/>
      <c r="N1089" s="62"/>
      <c r="O1089" s="62"/>
      <c r="P1089" s="62"/>
      <c r="Q1089" s="62"/>
    </row>
    <row r="1090" spans="3:17">
      <c r="C1090" s="62"/>
      <c r="D1090" s="62"/>
      <c r="E1090" s="62"/>
      <c r="F1090" s="62"/>
      <c r="G1090" s="62"/>
      <c r="H1090" s="62"/>
      <c r="I1090" s="62"/>
      <c r="J1090" s="62"/>
      <c r="K1090" s="62"/>
      <c r="L1090" s="62"/>
      <c r="M1090" s="62"/>
      <c r="N1090" s="62"/>
      <c r="O1090" s="62"/>
      <c r="P1090" s="62"/>
      <c r="Q1090" s="62"/>
    </row>
    <row r="1091" spans="3:17">
      <c r="C1091" s="62"/>
      <c r="D1091" s="62"/>
      <c r="E1091" s="62"/>
      <c r="F1091" s="62"/>
      <c r="G1091" s="62"/>
      <c r="H1091" s="62"/>
      <c r="I1091" s="62"/>
      <c r="J1091" s="62"/>
      <c r="K1091" s="62"/>
      <c r="L1091" s="62"/>
      <c r="M1091" s="62"/>
      <c r="N1091" s="62"/>
      <c r="O1091" s="62"/>
      <c r="P1091" s="62"/>
      <c r="Q1091" s="62"/>
    </row>
    <row r="1092" spans="3:17">
      <c r="C1092" s="62"/>
      <c r="D1092" s="62"/>
      <c r="E1092" s="62"/>
      <c r="F1092" s="62"/>
      <c r="G1092" s="62"/>
      <c r="H1092" s="62"/>
      <c r="I1092" s="62"/>
      <c r="J1092" s="62"/>
      <c r="K1092" s="62"/>
      <c r="L1092" s="62"/>
      <c r="M1092" s="62"/>
      <c r="N1092" s="62"/>
      <c r="O1092" s="62"/>
      <c r="P1092" s="62"/>
      <c r="Q1092" s="62"/>
    </row>
    <row r="1093" spans="3:17">
      <c r="C1093" s="62"/>
      <c r="D1093" s="62"/>
      <c r="E1093" s="62"/>
      <c r="F1093" s="62"/>
      <c r="G1093" s="62"/>
      <c r="H1093" s="62"/>
      <c r="I1093" s="62"/>
      <c r="J1093" s="62"/>
      <c r="K1093" s="62"/>
      <c r="L1093" s="62"/>
      <c r="M1093" s="62"/>
      <c r="N1093" s="62"/>
      <c r="O1093" s="62"/>
      <c r="P1093" s="62"/>
      <c r="Q1093" s="62"/>
    </row>
    <row r="1094" spans="3:17">
      <c r="C1094" s="62"/>
      <c r="D1094" s="62"/>
      <c r="E1094" s="62"/>
      <c r="F1094" s="62"/>
      <c r="G1094" s="62"/>
      <c r="H1094" s="62"/>
      <c r="I1094" s="62"/>
      <c r="J1094" s="62"/>
      <c r="K1094" s="62"/>
      <c r="L1094" s="62"/>
      <c r="M1094" s="62"/>
      <c r="N1094" s="62"/>
      <c r="O1094" s="62"/>
      <c r="P1094" s="62"/>
      <c r="Q1094" s="62"/>
    </row>
    <row r="1095" spans="3:17">
      <c r="C1095" s="62"/>
      <c r="D1095" s="62"/>
      <c r="E1095" s="62"/>
      <c r="F1095" s="62"/>
      <c r="G1095" s="62"/>
      <c r="H1095" s="62"/>
      <c r="I1095" s="62"/>
      <c r="J1095" s="62"/>
      <c r="K1095" s="62"/>
      <c r="L1095" s="62"/>
      <c r="M1095" s="62"/>
      <c r="N1095" s="62"/>
      <c r="O1095" s="62"/>
      <c r="P1095" s="62"/>
      <c r="Q1095" s="62"/>
    </row>
    <row r="1096" spans="3:17">
      <c r="C1096" s="62"/>
      <c r="D1096" s="62"/>
      <c r="E1096" s="62"/>
      <c r="F1096" s="62"/>
      <c r="G1096" s="62"/>
      <c r="H1096" s="62"/>
      <c r="I1096" s="62"/>
      <c r="J1096" s="62"/>
      <c r="K1096" s="62"/>
      <c r="L1096" s="62"/>
      <c r="M1096" s="62"/>
      <c r="N1096" s="62"/>
      <c r="O1096" s="62"/>
      <c r="P1096" s="62"/>
      <c r="Q1096" s="62"/>
    </row>
    <row r="1097" spans="3:17">
      <c r="C1097" s="62"/>
      <c r="D1097" s="62"/>
      <c r="E1097" s="62"/>
      <c r="F1097" s="62"/>
      <c r="G1097" s="62"/>
      <c r="H1097" s="62"/>
      <c r="I1097" s="62"/>
      <c r="J1097" s="62"/>
      <c r="K1097" s="62"/>
      <c r="L1097" s="62"/>
      <c r="M1097" s="62"/>
      <c r="N1097" s="62"/>
      <c r="O1097" s="62"/>
      <c r="P1097" s="62"/>
      <c r="Q1097" s="62"/>
    </row>
    <row r="1098" spans="3:17">
      <c r="C1098" s="62"/>
      <c r="D1098" s="62"/>
      <c r="E1098" s="62"/>
      <c r="F1098" s="62"/>
      <c r="G1098" s="62"/>
      <c r="H1098" s="62"/>
      <c r="I1098" s="62"/>
      <c r="J1098" s="62"/>
      <c r="K1098" s="62"/>
      <c r="L1098" s="62"/>
      <c r="M1098" s="62"/>
      <c r="N1098" s="62"/>
      <c r="O1098" s="62"/>
      <c r="P1098" s="62"/>
      <c r="Q1098" s="62"/>
    </row>
    <row r="1099" spans="3:17">
      <c r="C1099" s="62"/>
      <c r="D1099" s="62"/>
      <c r="E1099" s="62"/>
      <c r="F1099" s="62"/>
      <c r="G1099" s="62"/>
      <c r="H1099" s="62"/>
      <c r="I1099" s="62"/>
      <c r="J1099" s="62"/>
      <c r="K1099" s="62"/>
      <c r="L1099" s="62"/>
      <c r="M1099" s="62"/>
      <c r="N1099" s="62"/>
      <c r="O1099" s="62"/>
      <c r="P1099" s="62"/>
      <c r="Q1099" s="62"/>
    </row>
    <row r="1100" spans="3:17">
      <c r="C1100" s="62"/>
      <c r="D1100" s="62"/>
      <c r="E1100" s="62"/>
      <c r="F1100" s="62"/>
      <c r="G1100" s="62"/>
      <c r="H1100" s="62"/>
      <c r="I1100" s="62"/>
      <c r="J1100" s="62"/>
      <c r="K1100" s="62"/>
      <c r="L1100" s="62"/>
      <c r="M1100" s="62"/>
      <c r="N1100" s="62"/>
      <c r="O1100" s="62"/>
      <c r="P1100" s="62"/>
      <c r="Q1100" s="62"/>
    </row>
    <row r="1101" spans="3:17">
      <c r="C1101" s="62"/>
      <c r="D1101" s="62"/>
      <c r="E1101" s="62"/>
      <c r="F1101" s="62"/>
      <c r="G1101" s="62"/>
      <c r="H1101" s="62"/>
      <c r="I1101" s="62"/>
      <c r="J1101" s="62"/>
      <c r="K1101" s="62"/>
      <c r="L1101" s="62"/>
      <c r="M1101" s="62"/>
      <c r="N1101" s="62"/>
      <c r="O1101" s="62"/>
      <c r="P1101" s="62"/>
      <c r="Q1101" s="62"/>
    </row>
    <row r="1102" spans="3:17">
      <c r="C1102" s="62"/>
      <c r="D1102" s="62"/>
      <c r="E1102" s="62"/>
      <c r="F1102" s="62"/>
      <c r="G1102" s="62"/>
      <c r="H1102" s="62"/>
      <c r="I1102" s="62"/>
      <c r="J1102" s="62"/>
      <c r="K1102" s="62"/>
      <c r="L1102" s="62"/>
      <c r="M1102" s="62"/>
      <c r="N1102" s="62"/>
      <c r="O1102" s="62"/>
      <c r="P1102" s="62"/>
      <c r="Q1102" s="62"/>
    </row>
    <row r="1103" spans="3:17">
      <c r="C1103" s="62"/>
      <c r="D1103" s="62"/>
      <c r="E1103" s="62"/>
      <c r="F1103" s="62"/>
      <c r="G1103" s="62"/>
      <c r="H1103" s="62"/>
      <c r="I1103" s="62"/>
      <c r="J1103" s="62"/>
      <c r="K1103" s="62"/>
      <c r="L1103" s="62"/>
      <c r="M1103" s="62"/>
      <c r="N1103" s="62"/>
      <c r="O1103" s="62"/>
      <c r="P1103" s="62"/>
      <c r="Q1103" s="62"/>
    </row>
    <row r="1104" spans="3:17">
      <c r="C1104" s="62"/>
      <c r="D1104" s="62"/>
      <c r="E1104" s="62"/>
      <c r="F1104" s="62"/>
      <c r="G1104" s="62"/>
      <c r="H1104" s="62"/>
      <c r="I1104" s="62"/>
      <c r="J1104" s="62"/>
      <c r="K1104" s="62"/>
      <c r="L1104" s="62"/>
      <c r="M1104" s="62"/>
      <c r="N1104" s="62"/>
      <c r="O1104" s="62"/>
      <c r="P1104" s="62"/>
      <c r="Q1104" s="62"/>
    </row>
    <row r="1105" spans="3:17">
      <c r="C1105" s="62"/>
      <c r="D1105" s="62"/>
      <c r="E1105" s="62"/>
      <c r="F1105" s="62"/>
      <c r="G1105" s="62"/>
      <c r="H1105" s="62"/>
      <c r="I1105" s="62"/>
      <c r="J1105" s="62"/>
      <c r="K1105" s="62"/>
      <c r="L1105" s="62"/>
      <c r="M1105" s="62"/>
      <c r="N1105" s="62"/>
      <c r="O1105" s="62"/>
      <c r="P1105" s="62"/>
      <c r="Q1105" s="62"/>
    </row>
    <row r="1106" spans="3:17">
      <c r="C1106" s="62"/>
      <c r="D1106" s="62"/>
      <c r="E1106" s="62"/>
      <c r="F1106" s="62"/>
      <c r="G1106" s="62"/>
      <c r="H1106" s="62"/>
      <c r="I1106" s="62"/>
      <c r="J1106" s="62"/>
      <c r="K1106" s="62"/>
      <c r="L1106" s="62"/>
      <c r="M1106" s="62"/>
      <c r="N1106" s="62"/>
      <c r="O1106" s="62"/>
      <c r="P1106" s="62"/>
      <c r="Q1106" s="62"/>
    </row>
    <row r="1107" spans="3:17">
      <c r="C1107" s="62"/>
      <c r="D1107" s="62"/>
      <c r="E1107" s="62"/>
      <c r="F1107" s="62"/>
      <c r="G1107" s="62"/>
      <c r="H1107" s="62"/>
      <c r="I1107" s="62"/>
      <c r="J1107" s="62"/>
      <c r="K1107" s="62"/>
      <c r="L1107" s="62"/>
      <c r="M1107" s="62"/>
      <c r="N1107" s="62"/>
      <c r="O1107" s="62"/>
      <c r="P1107" s="62"/>
      <c r="Q1107" s="62"/>
    </row>
    <row r="1108" spans="3:17">
      <c r="C1108" s="62"/>
      <c r="D1108" s="62"/>
      <c r="E1108" s="62"/>
      <c r="F1108" s="62"/>
      <c r="G1108" s="62"/>
      <c r="H1108" s="62"/>
      <c r="I1108" s="62"/>
      <c r="J1108" s="62"/>
      <c r="K1108" s="62"/>
      <c r="L1108" s="62"/>
      <c r="M1108" s="62"/>
      <c r="N1108" s="62"/>
      <c r="O1108" s="62"/>
      <c r="P1108" s="62"/>
      <c r="Q1108" s="62"/>
    </row>
    <row r="1109" spans="3:17">
      <c r="C1109" s="62"/>
      <c r="D1109" s="62"/>
      <c r="E1109" s="62"/>
      <c r="F1109" s="62"/>
      <c r="G1109" s="62"/>
      <c r="H1109" s="62"/>
      <c r="I1109" s="62"/>
      <c r="J1109" s="62"/>
      <c r="K1109" s="62"/>
      <c r="L1109" s="62"/>
      <c r="M1109" s="62"/>
      <c r="N1109" s="62"/>
      <c r="O1109" s="62"/>
      <c r="P1109" s="62"/>
      <c r="Q1109" s="62"/>
    </row>
    <row r="1110" spans="3:17">
      <c r="C1110" s="62"/>
      <c r="D1110" s="62"/>
      <c r="E1110" s="62"/>
      <c r="F1110" s="62"/>
      <c r="G1110" s="62"/>
      <c r="H1110" s="62"/>
      <c r="I1110" s="62"/>
      <c r="J1110" s="62"/>
      <c r="K1110" s="62"/>
      <c r="L1110" s="62"/>
      <c r="M1110" s="62"/>
      <c r="N1110" s="62"/>
      <c r="O1110" s="62"/>
      <c r="P1110" s="62"/>
      <c r="Q1110" s="62"/>
    </row>
    <row r="1111" spans="3:17">
      <c r="C1111" s="62"/>
      <c r="D1111" s="62"/>
      <c r="E1111" s="62"/>
      <c r="F1111" s="62"/>
      <c r="G1111" s="62"/>
      <c r="H1111" s="62"/>
      <c r="I1111" s="62"/>
      <c r="J1111" s="62"/>
      <c r="K1111" s="62"/>
      <c r="L1111" s="62"/>
      <c r="M1111" s="62"/>
      <c r="N1111" s="62"/>
      <c r="O1111" s="62"/>
      <c r="P1111" s="62"/>
      <c r="Q1111" s="62"/>
    </row>
    <row r="1112" spans="3:17">
      <c r="C1112" s="62"/>
      <c r="D1112" s="62"/>
      <c r="E1112" s="62"/>
      <c r="F1112" s="62"/>
      <c r="G1112" s="62"/>
      <c r="H1112" s="62"/>
      <c r="I1112" s="62"/>
      <c r="J1112" s="62"/>
      <c r="K1112" s="62"/>
      <c r="L1112" s="62"/>
      <c r="M1112" s="62"/>
      <c r="N1112" s="62"/>
      <c r="O1112" s="62"/>
      <c r="P1112" s="62"/>
      <c r="Q1112" s="62"/>
    </row>
    <row r="1113" spans="3:17">
      <c r="C1113" s="62"/>
      <c r="D1113" s="62"/>
      <c r="E1113" s="62"/>
      <c r="F1113" s="62"/>
      <c r="G1113" s="62"/>
      <c r="H1113" s="62"/>
      <c r="I1113" s="62"/>
      <c r="J1113" s="62"/>
      <c r="K1113" s="62"/>
      <c r="L1113" s="62"/>
      <c r="M1113" s="62"/>
      <c r="N1113" s="62"/>
      <c r="O1113" s="62"/>
      <c r="P1113" s="62"/>
      <c r="Q1113" s="62"/>
    </row>
    <row r="1114" spans="3:17">
      <c r="C1114" s="62"/>
      <c r="D1114" s="62"/>
      <c r="E1114" s="62"/>
      <c r="F1114" s="62"/>
      <c r="G1114" s="62"/>
      <c r="H1114" s="62"/>
      <c r="I1114" s="62"/>
      <c r="J1114" s="62"/>
      <c r="K1114" s="62"/>
      <c r="L1114" s="62"/>
      <c r="M1114" s="62"/>
      <c r="N1114" s="62"/>
      <c r="O1114" s="62"/>
      <c r="P1114" s="62"/>
      <c r="Q1114" s="62"/>
    </row>
    <row r="1115" spans="3:17">
      <c r="C1115" s="62"/>
      <c r="D1115" s="62"/>
      <c r="E1115" s="62"/>
      <c r="F1115" s="62"/>
      <c r="G1115" s="62"/>
      <c r="H1115" s="62"/>
      <c r="I1115" s="62"/>
      <c r="J1115" s="62"/>
      <c r="K1115" s="62"/>
      <c r="L1115" s="62"/>
      <c r="M1115" s="62"/>
      <c r="N1115" s="62"/>
      <c r="O1115" s="62"/>
      <c r="P1115" s="62"/>
      <c r="Q1115" s="62"/>
    </row>
    <row r="1116" spans="3:17">
      <c r="C1116" s="62"/>
      <c r="D1116" s="62"/>
      <c r="E1116" s="62"/>
      <c r="F1116" s="62"/>
      <c r="G1116" s="62"/>
      <c r="H1116" s="62"/>
      <c r="I1116" s="62"/>
      <c r="J1116" s="62"/>
      <c r="K1116" s="62"/>
      <c r="L1116" s="62"/>
      <c r="M1116" s="62"/>
      <c r="N1116" s="62"/>
      <c r="O1116" s="62"/>
      <c r="P1116" s="62"/>
      <c r="Q1116" s="62"/>
    </row>
    <row r="1117" spans="3:17">
      <c r="C1117" s="62"/>
      <c r="D1117" s="62"/>
      <c r="E1117" s="62"/>
      <c r="F1117" s="62"/>
      <c r="G1117" s="62"/>
      <c r="H1117" s="62"/>
      <c r="I1117" s="62"/>
      <c r="J1117" s="62"/>
      <c r="K1117" s="62"/>
      <c r="L1117" s="62"/>
      <c r="M1117" s="62"/>
      <c r="N1117" s="62"/>
      <c r="O1117" s="62"/>
      <c r="P1117" s="62"/>
      <c r="Q1117" s="62"/>
    </row>
    <row r="1118" spans="3:17">
      <c r="C1118" s="62"/>
      <c r="D1118" s="62"/>
      <c r="E1118" s="62"/>
      <c r="F1118" s="62"/>
      <c r="G1118" s="62"/>
      <c r="H1118" s="62"/>
      <c r="I1118" s="62"/>
      <c r="J1118" s="62"/>
      <c r="K1118" s="62"/>
      <c r="L1118" s="62"/>
      <c r="M1118" s="62"/>
      <c r="N1118" s="62"/>
      <c r="O1118" s="62"/>
      <c r="P1118" s="62"/>
      <c r="Q1118" s="62"/>
    </row>
    <row r="1119" spans="3:17">
      <c r="C1119" s="62"/>
      <c r="D1119" s="62"/>
      <c r="E1119" s="62"/>
      <c r="F1119" s="62"/>
      <c r="G1119" s="62"/>
      <c r="H1119" s="62"/>
      <c r="I1119" s="62"/>
      <c r="J1119" s="62"/>
      <c r="K1119" s="62"/>
      <c r="L1119" s="62"/>
      <c r="M1119" s="62"/>
      <c r="N1119" s="62"/>
      <c r="O1119" s="62"/>
      <c r="P1119" s="62"/>
      <c r="Q1119" s="62"/>
    </row>
    <row r="1120" spans="3:17">
      <c r="C1120" s="62"/>
      <c r="D1120" s="62"/>
      <c r="E1120" s="62"/>
      <c r="F1120" s="62"/>
      <c r="G1120" s="62"/>
      <c r="H1120" s="62"/>
      <c r="I1120" s="62"/>
      <c r="J1120" s="62"/>
      <c r="K1120" s="62"/>
      <c r="L1120" s="62"/>
      <c r="M1120" s="62"/>
      <c r="N1120" s="62"/>
      <c r="O1120" s="62"/>
      <c r="P1120" s="62"/>
      <c r="Q1120" s="62"/>
    </row>
    <row r="1121" spans="3:17">
      <c r="C1121" s="62"/>
      <c r="D1121" s="62"/>
      <c r="E1121" s="62"/>
      <c r="F1121" s="62"/>
      <c r="G1121" s="62"/>
      <c r="H1121" s="62"/>
      <c r="I1121" s="62"/>
      <c r="J1121" s="62"/>
      <c r="K1121" s="62"/>
      <c r="L1121" s="62"/>
      <c r="M1121" s="62"/>
      <c r="N1121" s="62"/>
      <c r="O1121" s="62"/>
      <c r="P1121" s="62"/>
      <c r="Q1121" s="62"/>
    </row>
    <row r="1122" spans="3:17">
      <c r="C1122" s="62"/>
      <c r="D1122" s="62"/>
      <c r="E1122" s="62"/>
      <c r="F1122" s="62"/>
      <c r="G1122" s="62"/>
      <c r="H1122" s="62"/>
      <c r="I1122" s="62"/>
      <c r="J1122" s="62"/>
      <c r="K1122" s="62"/>
      <c r="L1122" s="62"/>
      <c r="M1122" s="62"/>
      <c r="N1122" s="62"/>
      <c r="O1122" s="62"/>
      <c r="P1122" s="62"/>
      <c r="Q1122" s="62"/>
    </row>
    <row r="1123" spans="3:17">
      <c r="C1123" s="62"/>
      <c r="D1123" s="62"/>
      <c r="E1123" s="62"/>
      <c r="F1123" s="62"/>
      <c r="G1123" s="62"/>
      <c r="H1123" s="62"/>
      <c r="I1123" s="62"/>
      <c r="J1123" s="62"/>
      <c r="K1123" s="62"/>
      <c r="L1123" s="62"/>
      <c r="M1123" s="62"/>
      <c r="N1123" s="62"/>
      <c r="O1123" s="62"/>
      <c r="P1123" s="62"/>
      <c r="Q1123" s="62"/>
    </row>
    <row r="1124" spans="3:17">
      <c r="C1124" s="62"/>
      <c r="D1124" s="62"/>
      <c r="E1124" s="62"/>
      <c r="F1124" s="62"/>
      <c r="G1124" s="62"/>
      <c r="H1124" s="62"/>
      <c r="I1124" s="62"/>
      <c r="J1124" s="62"/>
      <c r="K1124" s="62"/>
      <c r="L1124" s="62"/>
      <c r="M1124" s="62"/>
      <c r="N1124" s="62"/>
      <c r="O1124" s="62"/>
      <c r="P1124" s="62"/>
      <c r="Q1124" s="62"/>
    </row>
    <row r="1125" spans="3:17">
      <c r="C1125" s="62"/>
      <c r="D1125" s="62"/>
      <c r="E1125" s="62"/>
      <c r="F1125" s="62"/>
      <c r="G1125" s="62"/>
      <c r="H1125" s="62"/>
      <c r="I1125" s="62"/>
      <c r="J1125" s="62"/>
      <c r="K1125" s="62"/>
      <c r="L1125" s="62"/>
      <c r="M1125" s="62"/>
      <c r="N1125" s="62"/>
      <c r="O1125" s="62"/>
      <c r="P1125" s="62"/>
      <c r="Q1125" s="62"/>
    </row>
    <row r="1126" spans="3:17">
      <c r="C1126" s="62"/>
      <c r="D1126" s="62"/>
      <c r="E1126" s="62"/>
      <c r="F1126" s="62"/>
      <c r="G1126" s="62"/>
      <c r="H1126" s="62"/>
      <c r="I1126" s="62"/>
      <c r="J1126" s="62"/>
      <c r="K1126" s="62"/>
      <c r="L1126" s="62"/>
      <c r="M1126" s="62"/>
      <c r="N1126" s="62"/>
      <c r="O1126" s="62"/>
      <c r="P1126" s="62"/>
      <c r="Q1126" s="62"/>
    </row>
    <row r="1127" spans="3:17">
      <c r="C1127" s="62"/>
      <c r="D1127" s="62"/>
      <c r="E1127" s="62"/>
      <c r="F1127" s="62"/>
      <c r="G1127" s="62"/>
      <c r="H1127" s="62"/>
      <c r="I1127" s="62"/>
      <c r="J1127" s="62"/>
      <c r="K1127" s="62"/>
      <c r="L1127" s="62"/>
      <c r="M1127" s="62"/>
      <c r="N1127" s="62"/>
      <c r="O1127" s="62"/>
      <c r="P1127" s="62"/>
      <c r="Q1127" s="62"/>
    </row>
    <row r="1128" spans="3:17">
      <c r="C1128" s="62"/>
      <c r="D1128" s="62"/>
      <c r="E1128" s="62"/>
      <c r="F1128" s="62"/>
      <c r="G1128" s="62"/>
      <c r="H1128" s="62"/>
      <c r="I1128" s="62"/>
      <c r="J1128" s="62"/>
      <c r="K1128" s="62"/>
      <c r="L1128" s="62"/>
      <c r="M1128" s="62"/>
      <c r="N1128" s="62"/>
      <c r="O1128" s="62"/>
      <c r="P1128" s="62"/>
      <c r="Q1128" s="62"/>
    </row>
    <row r="1129" spans="3:17">
      <c r="C1129" s="62"/>
      <c r="D1129" s="62"/>
      <c r="E1129" s="62"/>
      <c r="F1129" s="62"/>
      <c r="G1129" s="62"/>
      <c r="H1129" s="62"/>
      <c r="I1129" s="62"/>
      <c r="J1129" s="62"/>
      <c r="K1129" s="62"/>
      <c r="L1129" s="62"/>
      <c r="M1129" s="62"/>
      <c r="N1129" s="62"/>
      <c r="O1129" s="62"/>
      <c r="P1129" s="62"/>
      <c r="Q1129" s="62"/>
    </row>
    <row r="1130" spans="3:17">
      <c r="C1130" s="62"/>
      <c r="D1130" s="62"/>
      <c r="E1130" s="62"/>
      <c r="F1130" s="62"/>
      <c r="G1130" s="62"/>
      <c r="H1130" s="62"/>
      <c r="I1130" s="62"/>
      <c r="J1130" s="62"/>
      <c r="K1130" s="62"/>
      <c r="L1130" s="62"/>
      <c r="M1130" s="62"/>
      <c r="N1130" s="62"/>
      <c r="O1130" s="62"/>
      <c r="P1130" s="62"/>
      <c r="Q1130" s="62"/>
    </row>
    <row r="1131" spans="3:17">
      <c r="C1131" s="62"/>
      <c r="D1131" s="62"/>
      <c r="E1131" s="62"/>
      <c r="F1131" s="62"/>
      <c r="G1131" s="62"/>
      <c r="H1131" s="62"/>
      <c r="I1131" s="62"/>
      <c r="J1131" s="62"/>
      <c r="K1131" s="62"/>
      <c r="L1131" s="62"/>
      <c r="M1131" s="62"/>
      <c r="N1131" s="62"/>
      <c r="O1131" s="62"/>
      <c r="P1131" s="62"/>
      <c r="Q1131" s="62"/>
    </row>
    <row r="1132" spans="3:17">
      <c r="C1132" s="62"/>
      <c r="D1132" s="62"/>
      <c r="E1132" s="62"/>
      <c r="F1132" s="62"/>
      <c r="G1132" s="62"/>
      <c r="H1132" s="62"/>
      <c r="I1132" s="62"/>
      <c r="J1132" s="62"/>
      <c r="K1132" s="62"/>
      <c r="L1132" s="62"/>
      <c r="M1132" s="62"/>
      <c r="N1132" s="62"/>
      <c r="O1132" s="62"/>
      <c r="P1132" s="62"/>
      <c r="Q1132" s="62"/>
    </row>
    <row r="1133" spans="3:17">
      <c r="C1133" s="62"/>
      <c r="D1133" s="62"/>
      <c r="E1133" s="62"/>
      <c r="F1133" s="62"/>
      <c r="G1133" s="62"/>
      <c r="H1133" s="62"/>
      <c r="I1133" s="62"/>
      <c r="J1133" s="62"/>
      <c r="K1133" s="62"/>
      <c r="L1133" s="62"/>
      <c r="M1133" s="62"/>
      <c r="N1133" s="62"/>
      <c r="O1133" s="62"/>
      <c r="P1133" s="62"/>
      <c r="Q1133" s="62"/>
    </row>
    <row r="1134" spans="3:17">
      <c r="C1134" s="62"/>
      <c r="D1134" s="62"/>
      <c r="E1134" s="62"/>
      <c r="F1134" s="62"/>
      <c r="G1134" s="62"/>
      <c r="H1134" s="62"/>
      <c r="I1134" s="62"/>
      <c r="J1134" s="62"/>
      <c r="K1134" s="62"/>
      <c r="L1134" s="62"/>
      <c r="M1134" s="62"/>
      <c r="N1134" s="62"/>
      <c r="O1134" s="62"/>
      <c r="P1134" s="62"/>
      <c r="Q1134" s="62"/>
    </row>
    <row r="1135" spans="3:17">
      <c r="C1135" s="62"/>
      <c r="D1135" s="62"/>
      <c r="E1135" s="62"/>
      <c r="F1135" s="62"/>
      <c r="G1135" s="62"/>
      <c r="H1135" s="62"/>
      <c r="I1135" s="62"/>
      <c r="J1135" s="62"/>
      <c r="K1135" s="62"/>
      <c r="L1135" s="62"/>
      <c r="M1135" s="62"/>
      <c r="N1135" s="62"/>
      <c r="O1135" s="62"/>
      <c r="P1135" s="62"/>
      <c r="Q1135" s="62"/>
    </row>
    <row r="1136" spans="3:17">
      <c r="C1136" s="62"/>
      <c r="D1136" s="62"/>
      <c r="E1136" s="62"/>
      <c r="F1136" s="62"/>
      <c r="G1136" s="62"/>
      <c r="H1136" s="62"/>
      <c r="I1136" s="62"/>
      <c r="J1136" s="62"/>
      <c r="K1136" s="62"/>
      <c r="L1136" s="62"/>
      <c r="M1136" s="62"/>
      <c r="N1136" s="62"/>
      <c r="O1136" s="62"/>
      <c r="P1136" s="62"/>
      <c r="Q1136" s="62"/>
    </row>
    <row r="1137" spans="3:17">
      <c r="C1137" s="62"/>
      <c r="D1137" s="62"/>
      <c r="E1137" s="62"/>
      <c r="F1137" s="62"/>
      <c r="G1137" s="62"/>
      <c r="H1137" s="62"/>
      <c r="I1137" s="62"/>
      <c r="J1137" s="62"/>
      <c r="K1137" s="62"/>
      <c r="L1137" s="62"/>
      <c r="M1137" s="62"/>
      <c r="N1137" s="62"/>
      <c r="O1137" s="62"/>
      <c r="P1137" s="62"/>
      <c r="Q1137" s="62"/>
    </row>
    <row r="1138" spans="3:17">
      <c r="C1138" s="62"/>
      <c r="D1138" s="62"/>
      <c r="E1138" s="62"/>
      <c r="F1138" s="62"/>
      <c r="G1138" s="62"/>
      <c r="H1138" s="62"/>
      <c r="I1138" s="62"/>
      <c r="J1138" s="62"/>
      <c r="K1138" s="62"/>
      <c r="L1138" s="62"/>
      <c r="M1138" s="62"/>
      <c r="N1138" s="62"/>
      <c r="O1138" s="62"/>
      <c r="P1138" s="62"/>
      <c r="Q1138" s="62"/>
    </row>
    <row r="1139" spans="3:17">
      <c r="C1139" s="62"/>
      <c r="D1139" s="62"/>
      <c r="E1139" s="62"/>
      <c r="F1139" s="62"/>
      <c r="G1139" s="62"/>
      <c r="H1139" s="62"/>
      <c r="I1139" s="62"/>
      <c r="J1139" s="62"/>
      <c r="K1139" s="62"/>
      <c r="L1139" s="62"/>
      <c r="M1139" s="62"/>
      <c r="N1139" s="62"/>
      <c r="O1139" s="62"/>
      <c r="P1139" s="62"/>
      <c r="Q1139" s="62"/>
    </row>
    <row r="1140" spans="3:17">
      <c r="C1140" s="62"/>
      <c r="D1140" s="62"/>
      <c r="E1140" s="62"/>
      <c r="F1140" s="62"/>
      <c r="G1140" s="62"/>
      <c r="H1140" s="62"/>
      <c r="I1140" s="62"/>
      <c r="J1140" s="62"/>
      <c r="K1140" s="62"/>
      <c r="L1140" s="62"/>
      <c r="M1140" s="62"/>
      <c r="N1140" s="62"/>
      <c r="O1140" s="62"/>
      <c r="P1140" s="62"/>
      <c r="Q1140" s="62"/>
    </row>
    <row r="1141" spans="3:17">
      <c r="C1141" s="62"/>
      <c r="D1141" s="62"/>
      <c r="E1141" s="62"/>
      <c r="F1141" s="62"/>
      <c r="G1141" s="62"/>
      <c r="H1141" s="62"/>
      <c r="I1141" s="62"/>
      <c r="J1141" s="62"/>
      <c r="K1141" s="62"/>
      <c r="L1141" s="62"/>
      <c r="M1141" s="62"/>
      <c r="N1141" s="62"/>
      <c r="O1141" s="62"/>
      <c r="P1141" s="62"/>
      <c r="Q1141" s="62"/>
    </row>
    <row r="1142" spans="3:17">
      <c r="C1142" s="62"/>
      <c r="D1142" s="62"/>
      <c r="E1142" s="62"/>
      <c r="F1142" s="62"/>
      <c r="G1142" s="62"/>
      <c r="H1142" s="62"/>
      <c r="I1142" s="62"/>
      <c r="J1142" s="62"/>
      <c r="K1142" s="62"/>
      <c r="L1142" s="62"/>
      <c r="M1142" s="62"/>
      <c r="N1142" s="62"/>
      <c r="O1142" s="62"/>
      <c r="P1142" s="62"/>
      <c r="Q1142" s="62"/>
    </row>
    <row r="1143" spans="3:17">
      <c r="C1143" s="62"/>
      <c r="D1143" s="62"/>
      <c r="E1143" s="62"/>
      <c r="F1143" s="62"/>
      <c r="G1143" s="62"/>
      <c r="H1143" s="62"/>
      <c r="I1143" s="62"/>
      <c r="J1143" s="62"/>
      <c r="K1143" s="62"/>
      <c r="L1143" s="62"/>
      <c r="M1143" s="62"/>
      <c r="N1143" s="62"/>
      <c r="O1143" s="62"/>
      <c r="P1143" s="62"/>
      <c r="Q1143" s="62"/>
    </row>
    <row r="1144" spans="3:17">
      <c r="C1144" s="62"/>
      <c r="D1144" s="62"/>
      <c r="E1144" s="62"/>
      <c r="F1144" s="62"/>
      <c r="G1144" s="62"/>
      <c r="H1144" s="62"/>
      <c r="I1144" s="62"/>
      <c r="J1144" s="62"/>
      <c r="K1144" s="62"/>
      <c r="L1144" s="62"/>
      <c r="M1144" s="62"/>
      <c r="N1144" s="62"/>
      <c r="O1144" s="62"/>
      <c r="P1144" s="62"/>
      <c r="Q1144" s="62"/>
    </row>
    <row r="1145" spans="3:17">
      <c r="C1145" s="62"/>
      <c r="D1145" s="62"/>
      <c r="E1145" s="62"/>
      <c r="F1145" s="62"/>
      <c r="G1145" s="62"/>
      <c r="H1145" s="62"/>
      <c r="I1145" s="62"/>
      <c r="J1145" s="62"/>
      <c r="K1145" s="62"/>
      <c r="L1145" s="62"/>
      <c r="M1145" s="62"/>
      <c r="N1145" s="62"/>
      <c r="O1145" s="62"/>
      <c r="P1145" s="62"/>
      <c r="Q1145" s="62"/>
    </row>
    <row r="1146" spans="3:17">
      <c r="C1146" s="62"/>
      <c r="D1146" s="62"/>
      <c r="E1146" s="62"/>
      <c r="F1146" s="62"/>
      <c r="G1146" s="62"/>
      <c r="H1146" s="62"/>
      <c r="I1146" s="62"/>
      <c r="J1146" s="62"/>
      <c r="K1146" s="62"/>
      <c r="L1146" s="62"/>
      <c r="M1146" s="62"/>
      <c r="N1146" s="62"/>
      <c r="O1146" s="62"/>
      <c r="P1146" s="62"/>
      <c r="Q1146" s="62"/>
    </row>
    <row r="1147" spans="3:17">
      <c r="C1147" s="62"/>
      <c r="D1147" s="62"/>
      <c r="E1147" s="62"/>
      <c r="F1147" s="62"/>
      <c r="G1147" s="62"/>
      <c r="H1147" s="62"/>
      <c r="I1147" s="62"/>
      <c r="J1147" s="62"/>
      <c r="K1147" s="62"/>
      <c r="L1147" s="62"/>
      <c r="M1147" s="62"/>
      <c r="N1147" s="62"/>
      <c r="O1147" s="62"/>
      <c r="P1147" s="62"/>
      <c r="Q1147" s="62"/>
    </row>
    <row r="1148" spans="3:17">
      <c r="C1148" s="62"/>
      <c r="D1148" s="62"/>
      <c r="E1148" s="62"/>
      <c r="F1148" s="62"/>
      <c r="G1148" s="62"/>
      <c r="H1148" s="62"/>
      <c r="I1148" s="62"/>
      <c r="J1148" s="62"/>
      <c r="K1148" s="62"/>
      <c r="L1148" s="62"/>
      <c r="M1148" s="62"/>
      <c r="N1148" s="62"/>
      <c r="O1148" s="62"/>
      <c r="P1148" s="62"/>
      <c r="Q1148" s="62"/>
    </row>
    <row r="1149" spans="3:17">
      <c r="C1149" s="62"/>
      <c r="D1149" s="62"/>
      <c r="E1149" s="62"/>
      <c r="F1149" s="62"/>
      <c r="G1149" s="62"/>
      <c r="H1149" s="62"/>
      <c r="I1149" s="62"/>
      <c r="J1149" s="62"/>
      <c r="K1149" s="62"/>
      <c r="L1149" s="62"/>
      <c r="M1149" s="62"/>
      <c r="N1149" s="62"/>
      <c r="O1149" s="62"/>
      <c r="P1149" s="62"/>
      <c r="Q1149" s="62"/>
    </row>
    <row r="1150" spans="3:17">
      <c r="C1150" s="62"/>
      <c r="D1150" s="62"/>
      <c r="E1150" s="62"/>
      <c r="F1150" s="62"/>
      <c r="G1150" s="62"/>
      <c r="H1150" s="62"/>
      <c r="I1150" s="62"/>
      <c r="J1150" s="62"/>
      <c r="K1150" s="62"/>
      <c r="L1150" s="62"/>
      <c r="M1150" s="62"/>
      <c r="N1150" s="62"/>
      <c r="O1150" s="62"/>
      <c r="P1150" s="62"/>
      <c r="Q1150" s="62"/>
    </row>
    <row r="1151" spans="3:17">
      <c r="C1151" s="62"/>
      <c r="D1151" s="62"/>
      <c r="E1151" s="62"/>
      <c r="F1151" s="62"/>
      <c r="G1151" s="62"/>
      <c r="H1151" s="62"/>
      <c r="I1151" s="62"/>
      <c r="J1151" s="62"/>
      <c r="K1151" s="62"/>
      <c r="L1151" s="62"/>
      <c r="M1151" s="62"/>
      <c r="N1151" s="62"/>
      <c r="O1151" s="62"/>
      <c r="P1151" s="62"/>
      <c r="Q1151" s="62"/>
    </row>
    <row r="1152" spans="3:17">
      <c r="C1152" s="62"/>
      <c r="D1152" s="62"/>
      <c r="E1152" s="62"/>
      <c r="F1152" s="62"/>
      <c r="G1152" s="62"/>
      <c r="H1152" s="62"/>
      <c r="I1152" s="62"/>
      <c r="J1152" s="62"/>
      <c r="K1152" s="62"/>
      <c r="L1152" s="62"/>
      <c r="M1152" s="62"/>
      <c r="N1152" s="62"/>
      <c r="O1152" s="62"/>
      <c r="P1152" s="62"/>
      <c r="Q1152" s="62"/>
    </row>
    <row r="1153" spans="3:17">
      <c r="C1153" s="62"/>
      <c r="D1153" s="62"/>
      <c r="E1153" s="62"/>
      <c r="F1153" s="62"/>
      <c r="G1153" s="62"/>
      <c r="H1153" s="62"/>
      <c r="I1153" s="62"/>
      <c r="J1153" s="62"/>
      <c r="K1153" s="62"/>
      <c r="L1153" s="62"/>
      <c r="M1153" s="62"/>
      <c r="N1153" s="62"/>
      <c r="O1153" s="62"/>
      <c r="P1153" s="62"/>
      <c r="Q1153" s="62"/>
    </row>
    <row r="1154" spans="3:17">
      <c r="C1154" s="62"/>
      <c r="D1154" s="62"/>
      <c r="E1154" s="62"/>
      <c r="F1154" s="62"/>
      <c r="G1154" s="62"/>
      <c r="H1154" s="62"/>
      <c r="I1154" s="62"/>
      <c r="J1154" s="62"/>
      <c r="K1154" s="62"/>
      <c r="L1154" s="62"/>
      <c r="M1154" s="62"/>
      <c r="N1154" s="62"/>
      <c r="O1154" s="62"/>
      <c r="P1154" s="62"/>
      <c r="Q1154" s="62"/>
    </row>
    <row r="1155" spans="3:17">
      <c r="C1155" s="62"/>
      <c r="D1155" s="62"/>
      <c r="E1155" s="62"/>
      <c r="F1155" s="62"/>
      <c r="G1155" s="62"/>
      <c r="H1155" s="62"/>
      <c r="I1155" s="62"/>
      <c r="J1155" s="62"/>
      <c r="K1155" s="62"/>
      <c r="L1155" s="62"/>
      <c r="M1155" s="62"/>
      <c r="N1155" s="62"/>
      <c r="O1155" s="62"/>
      <c r="P1155" s="62"/>
      <c r="Q1155" s="62"/>
    </row>
    <row r="1156" spans="3:17">
      <c r="C1156" s="62"/>
      <c r="D1156" s="62"/>
      <c r="E1156" s="62"/>
      <c r="F1156" s="62"/>
      <c r="G1156" s="62"/>
      <c r="H1156" s="62"/>
      <c r="I1156" s="62"/>
      <c r="J1156" s="62"/>
      <c r="K1156" s="62"/>
      <c r="L1156" s="62"/>
      <c r="M1156" s="62"/>
      <c r="N1156" s="62"/>
      <c r="O1156" s="62"/>
      <c r="P1156" s="62"/>
      <c r="Q1156" s="62"/>
    </row>
    <row r="1157" spans="3:17">
      <c r="C1157" s="62"/>
      <c r="D1157" s="62"/>
      <c r="E1157" s="62"/>
      <c r="F1157" s="62"/>
      <c r="G1157" s="62"/>
      <c r="H1157" s="62"/>
      <c r="I1157" s="62"/>
      <c r="J1157" s="62"/>
      <c r="K1157" s="62"/>
      <c r="L1157" s="62"/>
      <c r="M1157" s="62"/>
      <c r="N1157" s="62"/>
      <c r="O1157" s="62"/>
      <c r="P1157" s="62"/>
      <c r="Q1157" s="62"/>
    </row>
    <row r="1158" spans="3:17">
      <c r="C1158" s="62"/>
      <c r="D1158" s="62"/>
      <c r="E1158" s="62"/>
      <c r="F1158" s="62"/>
      <c r="G1158" s="62"/>
      <c r="H1158" s="62"/>
      <c r="I1158" s="62"/>
      <c r="J1158" s="62"/>
      <c r="K1158" s="62"/>
      <c r="L1158" s="62"/>
      <c r="M1158" s="62"/>
      <c r="N1158" s="62"/>
      <c r="O1158" s="62"/>
      <c r="P1158" s="62"/>
      <c r="Q1158" s="62"/>
    </row>
    <row r="1159" spans="3:17">
      <c r="C1159" s="62"/>
      <c r="D1159" s="62"/>
      <c r="E1159" s="62"/>
      <c r="F1159" s="62"/>
      <c r="G1159" s="62"/>
      <c r="H1159" s="62"/>
      <c r="I1159" s="62"/>
      <c r="J1159" s="62"/>
      <c r="K1159" s="62"/>
      <c r="L1159" s="62"/>
      <c r="M1159" s="62"/>
      <c r="N1159" s="62"/>
      <c r="O1159" s="62"/>
      <c r="P1159" s="62"/>
      <c r="Q1159" s="62"/>
    </row>
    <row r="1160" spans="3:17">
      <c r="C1160" s="62"/>
      <c r="D1160" s="62"/>
      <c r="E1160" s="62"/>
      <c r="F1160" s="62"/>
      <c r="G1160" s="62"/>
      <c r="H1160" s="62"/>
      <c r="I1160" s="62"/>
      <c r="J1160" s="62"/>
      <c r="K1160" s="62"/>
      <c r="L1160" s="62"/>
      <c r="M1160" s="62"/>
      <c r="N1160" s="62"/>
      <c r="O1160" s="62"/>
      <c r="P1160" s="62"/>
      <c r="Q1160" s="62"/>
    </row>
    <row r="1161" spans="3:17">
      <c r="C1161" s="62"/>
      <c r="D1161" s="62"/>
      <c r="E1161" s="62"/>
      <c r="F1161" s="62"/>
      <c r="G1161" s="62"/>
      <c r="H1161" s="62"/>
      <c r="I1161" s="62"/>
      <c r="J1161" s="62"/>
      <c r="K1161" s="62"/>
      <c r="L1161" s="62"/>
      <c r="M1161" s="62"/>
      <c r="N1161" s="62"/>
      <c r="O1161" s="62"/>
      <c r="P1161" s="62"/>
      <c r="Q1161" s="62"/>
    </row>
    <row r="1162" spans="3:17">
      <c r="C1162" s="62"/>
      <c r="D1162" s="62"/>
      <c r="E1162" s="62"/>
      <c r="F1162" s="62"/>
      <c r="G1162" s="62"/>
      <c r="H1162" s="62"/>
      <c r="I1162" s="62"/>
      <c r="J1162" s="62"/>
      <c r="K1162" s="62"/>
      <c r="L1162" s="62"/>
      <c r="M1162" s="62"/>
      <c r="N1162" s="62"/>
      <c r="O1162" s="62"/>
      <c r="P1162" s="62"/>
      <c r="Q1162" s="62"/>
    </row>
    <row r="1163" spans="3:17">
      <c r="C1163" s="62"/>
      <c r="D1163" s="62"/>
      <c r="E1163" s="62"/>
      <c r="F1163" s="62"/>
      <c r="G1163" s="62"/>
      <c r="H1163" s="62"/>
      <c r="I1163" s="62"/>
      <c r="J1163" s="62"/>
      <c r="K1163" s="62"/>
      <c r="L1163" s="62"/>
      <c r="M1163" s="62"/>
      <c r="N1163" s="62"/>
      <c r="O1163" s="62"/>
      <c r="P1163" s="62"/>
      <c r="Q1163" s="62"/>
    </row>
    <row r="1164" spans="3:17">
      <c r="C1164" s="62"/>
      <c r="D1164" s="62"/>
      <c r="E1164" s="62"/>
      <c r="F1164" s="62"/>
      <c r="G1164" s="62"/>
      <c r="H1164" s="62"/>
      <c r="I1164" s="62"/>
      <c r="J1164" s="62"/>
      <c r="K1164" s="62"/>
      <c r="L1164" s="62"/>
      <c r="M1164" s="62"/>
      <c r="N1164" s="62"/>
      <c r="O1164" s="62"/>
      <c r="P1164" s="62"/>
      <c r="Q1164" s="62"/>
    </row>
    <row r="1165" spans="3:17">
      <c r="C1165" s="62"/>
      <c r="D1165" s="62"/>
      <c r="E1165" s="62"/>
      <c r="F1165" s="62"/>
      <c r="G1165" s="62"/>
      <c r="H1165" s="62"/>
      <c r="I1165" s="62"/>
      <c r="J1165" s="62"/>
      <c r="K1165" s="62"/>
      <c r="L1165" s="62"/>
      <c r="M1165" s="62"/>
      <c r="N1165" s="62"/>
      <c r="O1165" s="62"/>
      <c r="P1165" s="62"/>
      <c r="Q1165" s="62"/>
    </row>
    <row r="1166" spans="3:17">
      <c r="C1166" s="62"/>
      <c r="D1166" s="62"/>
      <c r="E1166" s="62"/>
      <c r="F1166" s="62"/>
      <c r="G1166" s="62"/>
      <c r="H1166" s="62"/>
      <c r="I1166" s="62"/>
      <c r="J1166" s="62"/>
      <c r="K1166" s="62"/>
      <c r="L1166" s="62"/>
      <c r="M1166" s="62"/>
      <c r="N1166" s="62"/>
      <c r="O1166" s="62"/>
      <c r="P1166" s="62"/>
      <c r="Q1166" s="62"/>
    </row>
    <row r="1167" spans="3:17">
      <c r="C1167" s="62"/>
      <c r="D1167" s="62"/>
      <c r="E1167" s="62"/>
      <c r="F1167" s="62"/>
      <c r="G1167" s="62"/>
      <c r="H1167" s="62"/>
      <c r="I1167" s="62"/>
      <c r="J1167" s="62"/>
      <c r="K1167" s="62"/>
      <c r="L1167" s="62"/>
      <c r="M1167" s="62"/>
      <c r="N1167" s="62"/>
      <c r="O1167" s="62"/>
      <c r="P1167" s="62"/>
      <c r="Q1167" s="62"/>
    </row>
    <row r="1168" spans="3:17">
      <c r="C1168" s="62"/>
      <c r="D1168" s="62"/>
      <c r="E1168" s="62"/>
      <c r="F1168" s="62"/>
      <c r="G1168" s="62"/>
      <c r="H1168" s="62"/>
      <c r="I1168" s="62"/>
      <c r="J1168" s="62"/>
      <c r="K1168" s="62"/>
      <c r="L1168" s="62"/>
      <c r="M1168" s="62"/>
      <c r="N1168" s="62"/>
      <c r="O1168" s="62"/>
      <c r="P1168" s="62"/>
      <c r="Q1168" s="62"/>
    </row>
    <row r="1169" spans="3:17">
      <c r="C1169" s="62"/>
      <c r="D1169" s="62"/>
      <c r="E1169" s="62"/>
      <c r="F1169" s="62"/>
      <c r="G1169" s="62"/>
      <c r="H1169" s="62"/>
      <c r="I1169" s="62"/>
      <c r="J1169" s="62"/>
      <c r="K1169" s="62"/>
      <c r="L1169" s="62"/>
      <c r="M1169" s="62"/>
      <c r="N1169" s="62"/>
      <c r="O1169" s="62"/>
      <c r="P1169" s="62"/>
      <c r="Q1169" s="62"/>
    </row>
    <row r="1170" spans="3:17">
      <c r="C1170" s="62"/>
      <c r="D1170" s="62"/>
      <c r="E1170" s="62"/>
      <c r="F1170" s="62"/>
      <c r="G1170" s="62"/>
      <c r="H1170" s="62"/>
      <c r="I1170" s="62"/>
      <c r="J1170" s="62"/>
      <c r="K1170" s="62"/>
      <c r="L1170" s="62"/>
      <c r="M1170" s="62"/>
      <c r="N1170" s="62"/>
      <c r="O1170" s="62"/>
      <c r="P1170" s="62"/>
      <c r="Q1170" s="62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5">
    <tabColor indexed="12"/>
    <pageSetUpPr fitToPage="1"/>
  </sheetPr>
  <dimension ref="A1:R66"/>
  <sheetViews>
    <sheetView topLeftCell="B1" workbookViewId="0">
      <selection activeCell="K12" sqref="K12"/>
    </sheetView>
  </sheetViews>
  <sheetFormatPr defaultRowHeight="12.75" outlineLevelCol="1"/>
  <cols>
    <col min="1" max="1" width="71.83203125" hidden="1" customWidth="1"/>
    <col min="2" max="2" width="50" style="4" customWidth="1"/>
    <col min="3" max="3" width="14" style="4" bestFit="1" customWidth="1"/>
    <col min="4" max="4" width="13.33203125" style="4" customWidth="1" outlineLevel="1"/>
    <col min="5" max="5" width="15.6640625" style="4" customWidth="1"/>
    <col min="6" max="6" width="11.6640625" style="4" customWidth="1"/>
    <col min="7" max="7" width="11.6640625" style="5" customWidth="1"/>
    <col min="8" max="9" width="12.33203125" style="5" customWidth="1"/>
    <col min="10" max="12" width="14" style="5" bestFit="1" customWidth="1"/>
    <col min="13" max="13" width="14.5" style="5" customWidth="1"/>
    <col min="14" max="14" width="14" style="6" bestFit="1" customWidth="1"/>
    <col min="15" max="15" width="14" style="6" customWidth="1"/>
    <col min="16" max="16" width="13.1640625" style="6" customWidth="1"/>
    <col min="17" max="17" width="13.83203125" style="6" customWidth="1"/>
    <col min="18" max="18" width="9.5" customWidth="1"/>
  </cols>
  <sheetData>
    <row r="1" spans="1:18" s="24" customFormat="1" ht="21" customHeight="1">
      <c r="B1" s="21" t="s">
        <v>8</v>
      </c>
      <c r="C1" s="22"/>
      <c r="D1" s="22"/>
      <c r="E1" s="22"/>
      <c r="F1" s="22"/>
      <c r="Q1" s="25" t="s">
        <v>247</v>
      </c>
      <c r="R1" s="26"/>
    </row>
    <row r="2" spans="1:18" s="20" customFormat="1" ht="12.75" customHeight="1">
      <c r="C2" s="18" t="s">
        <v>254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</row>
    <row r="3" spans="1:18" s="20" customFormat="1" ht="12.75" customHeight="1" thickBo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7" t="s">
        <v>33</v>
      </c>
    </row>
    <row r="4" spans="1:18" s="20" customFormat="1" ht="18" hidden="1" customHeight="1">
      <c r="A4" s="21" t="s">
        <v>94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5" t="s">
        <v>248</v>
      </c>
    </row>
    <row r="5" spans="1:18" s="20" customFormat="1" ht="12.75" hidden="1" customHeight="1">
      <c r="C5" s="18" t="s">
        <v>255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</row>
    <row r="6" spans="1:18" ht="12.75" hidden="1" customHeight="1" thickBot="1">
      <c r="A6" s="20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47" t="s">
        <v>34</v>
      </c>
    </row>
    <row r="7" spans="1:18" ht="64.5" customHeight="1" thickBot="1">
      <c r="A7" s="41"/>
      <c r="B7" s="215" t="s">
        <v>130</v>
      </c>
      <c r="C7" s="205" t="s">
        <v>80</v>
      </c>
      <c r="D7" s="256" t="s">
        <v>82</v>
      </c>
      <c r="E7" s="206" t="s">
        <v>208</v>
      </c>
      <c r="F7" s="297" t="s">
        <v>0</v>
      </c>
      <c r="G7" s="298" t="s">
        <v>23</v>
      </c>
      <c r="H7" s="298" t="s">
        <v>14</v>
      </c>
      <c r="I7" s="298" t="s">
        <v>15</v>
      </c>
      <c r="J7" s="298" t="s">
        <v>16</v>
      </c>
      <c r="K7" s="298" t="s">
        <v>17</v>
      </c>
      <c r="L7" s="298" t="s">
        <v>9</v>
      </c>
      <c r="M7" s="298" t="s">
        <v>18</v>
      </c>
      <c r="N7" s="298" t="s">
        <v>19</v>
      </c>
      <c r="O7" s="298" t="s">
        <v>20</v>
      </c>
      <c r="P7" s="298" t="s">
        <v>21</v>
      </c>
      <c r="Q7" s="299" t="s">
        <v>22</v>
      </c>
    </row>
    <row r="8" spans="1:18" ht="53.25" hidden="1" customHeight="1" thickBot="1">
      <c r="A8" s="42" t="s">
        <v>73</v>
      </c>
      <c r="B8" s="203"/>
      <c r="C8" s="204" t="s">
        <v>81</v>
      </c>
      <c r="D8" s="205" t="s">
        <v>83</v>
      </c>
      <c r="E8" s="206" t="s">
        <v>191</v>
      </c>
      <c r="F8" s="209" t="s">
        <v>84</v>
      </c>
      <c r="G8" s="210" t="s">
        <v>259</v>
      </c>
      <c r="H8" s="210" t="s">
        <v>260</v>
      </c>
      <c r="I8" s="210" t="s">
        <v>261</v>
      </c>
      <c r="J8" s="210" t="s">
        <v>262</v>
      </c>
      <c r="K8" s="210" t="s">
        <v>263</v>
      </c>
      <c r="L8" s="210" t="s">
        <v>264</v>
      </c>
      <c r="M8" s="210" t="s">
        <v>265</v>
      </c>
      <c r="N8" s="210" t="s">
        <v>266</v>
      </c>
      <c r="O8" s="210" t="s">
        <v>267</v>
      </c>
      <c r="P8" s="210" t="s">
        <v>268</v>
      </c>
      <c r="Q8" s="211" t="s">
        <v>269</v>
      </c>
    </row>
    <row r="9" spans="1:18" ht="12.75" customHeight="1">
      <c r="A9" s="13" t="s">
        <v>184</v>
      </c>
      <c r="B9" s="13" t="s">
        <v>6</v>
      </c>
      <c r="C9" s="104">
        <v>3101532</v>
      </c>
      <c r="D9" s="326">
        <v>3151532</v>
      </c>
      <c r="E9" s="444">
        <v>3151532</v>
      </c>
      <c r="F9" s="104">
        <v>262551.78999999998</v>
      </c>
      <c r="G9" s="74">
        <v>524234.82500000001</v>
      </c>
      <c r="H9" s="74">
        <v>785495.73100000003</v>
      </c>
      <c r="I9" s="74">
        <v>1045215.3959999999</v>
      </c>
      <c r="J9" s="74">
        <v>1305956.956</v>
      </c>
      <c r="K9" s="74">
        <v>1564220.0870000001</v>
      </c>
      <c r="L9" s="74">
        <v>1822417.2919999999</v>
      </c>
      <c r="M9" s="74">
        <v>2081222.5319999999</v>
      </c>
      <c r="N9" s="74">
        <v>2340700.3569999998</v>
      </c>
      <c r="O9" s="74">
        <v>2600179.5589999999</v>
      </c>
      <c r="P9" s="74">
        <v>2910457.7570000002</v>
      </c>
      <c r="Q9" s="75">
        <v>3172137.0639999998</v>
      </c>
    </row>
    <row r="10" spans="1:18" s="17" customFormat="1">
      <c r="A10" s="14" t="s">
        <v>74</v>
      </c>
      <c r="B10" s="14" t="s">
        <v>137</v>
      </c>
      <c r="C10" s="105">
        <v>3101532</v>
      </c>
      <c r="D10" s="327">
        <v>3151532</v>
      </c>
      <c r="E10" s="445">
        <v>3151532</v>
      </c>
      <c r="F10" s="105">
        <v>262551.78999999998</v>
      </c>
      <c r="G10" s="76">
        <v>524234.82500000001</v>
      </c>
      <c r="H10" s="76">
        <v>785495.73100000003</v>
      </c>
      <c r="I10" s="76">
        <v>1045215.3959999999</v>
      </c>
      <c r="J10" s="76">
        <v>1305956.956</v>
      </c>
      <c r="K10" s="76">
        <v>1564220.0870000001</v>
      </c>
      <c r="L10" s="76">
        <v>1822417.2919999999</v>
      </c>
      <c r="M10" s="76">
        <v>2081222.5319999999</v>
      </c>
      <c r="N10" s="76">
        <v>2340700.3569999998</v>
      </c>
      <c r="O10" s="76">
        <v>2600179.5589999999</v>
      </c>
      <c r="P10" s="76">
        <v>2910457.7570000002</v>
      </c>
      <c r="Q10" s="77">
        <v>3172137.0639999998</v>
      </c>
    </row>
    <row r="11" spans="1:18" s="17" customFormat="1">
      <c r="A11" s="15" t="s">
        <v>75</v>
      </c>
      <c r="B11" s="15" t="s">
        <v>24</v>
      </c>
      <c r="C11" s="106">
        <v>0</v>
      </c>
      <c r="D11" s="328">
        <v>0</v>
      </c>
      <c r="E11" s="446">
        <v>0</v>
      </c>
      <c r="F11" s="106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9">
        <v>0</v>
      </c>
    </row>
    <row r="12" spans="1:18">
      <c r="A12" s="16" t="s">
        <v>68</v>
      </c>
      <c r="B12" s="16" t="s">
        <v>5</v>
      </c>
      <c r="C12" s="107">
        <v>596478</v>
      </c>
      <c r="D12" s="329">
        <v>621978</v>
      </c>
      <c r="E12" s="447">
        <v>621978</v>
      </c>
      <c r="F12" s="107">
        <v>51151.360000000001</v>
      </c>
      <c r="G12" s="80">
        <v>99458.533999999985</v>
      </c>
      <c r="H12" s="80">
        <v>149902.66799999998</v>
      </c>
      <c r="I12" s="80">
        <v>199615.269</v>
      </c>
      <c r="J12" s="80">
        <v>251394.405</v>
      </c>
      <c r="K12" s="80">
        <v>301256.717</v>
      </c>
      <c r="L12" s="80">
        <v>352035.34100000001</v>
      </c>
      <c r="M12" s="80">
        <v>403324.30200000003</v>
      </c>
      <c r="N12" s="80">
        <v>454157.15700000006</v>
      </c>
      <c r="O12" s="80">
        <v>506679.54499999998</v>
      </c>
      <c r="P12" s="80">
        <v>563933.69600000011</v>
      </c>
      <c r="Q12" s="81">
        <v>615457.21</v>
      </c>
    </row>
    <row r="13" spans="1:18" s="17" customFormat="1">
      <c r="A13" s="14" t="s">
        <v>162</v>
      </c>
      <c r="B13" s="14" t="s">
        <v>198</v>
      </c>
      <c r="C13" s="105">
        <v>49815.9</v>
      </c>
      <c r="D13" s="327">
        <v>49815.9</v>
      </c>
      <c r="E13" s="445">
        <v>49815.9</v>
      </c>
      <c r="F13" s="105">
        <v>4762.2849999999999</v>
      </c>
      <c r="G13" s="76">
        <v>9109.9419999999991</v>
      </c>
      <c r="H13" s="76">
        <v>13630.384</v>
      </c>
      <c r="I13" s="76">
        <v>18073.13</v>
      </c>
      <c r="J13" s="76">
        <v>22758.847000000002</v>
      </c>
      <c r="K13" s="76">
        <v>27086.793000000001</v>
      </c>
      <c r="L13" s="76">
        <v>31565.48</v>
      </c>
      <c r="M13" s="76">
        <v>36143.436000000002</v>
      </c>
      <c r="N13" s="76">
        <v>40751.290999999997</v>
      </c>
      <c r="O13" s="76">
        <v>45770.955999999998</v>
      </c>
      <c r="P13" s="76">
        <v>50655.620999999999</v>
      </c>
      <c r="Q13" s="77">
        <v>55489.228999999999</v>
      </c>
    </row>
    <row r="14" spans="1:18" s="17" customFormat="1">
      <c r="A14" s="14" t="s">
        <v>76</v>
      </c>
      <c r="B14" s="14" t="s">
        <v>204</v>
      </c>
      <c r="C14" s="105">
        <v>91899.8</v>
      </c>
      <c r="D14" s="327">
        <v>101399.8</v>
      </c>
      <c r="E14" s="445">
        <v>101399.8</v>
      </c>
      <c r="F14" s="105">
        <v>9113.6299999999992</v>
      </c>
      <c r="G14" s="76">
        <v>16414.13</v>
      </c>
      <c r="H14" s="76">
        <v>24599.427</v>
      </c>
      <c r="I14" s="76">
        <v>32101.762999999999</v>
      </c>
      <c r="J14" s="76">
        <v>40379.387999999999</v>
      </c>
      <c r="K14" s="76">
        <v>48024.144</v>
      </c>
      <c r="L14" s="76">
        <v>55963.093000000001</v>
      </c>
      <c r="M14" s="76">
        <v>64169.998999999996</v>
      </c>
      <c r="N14" s="76">
        <v>72527.402000000002</v>
      </c>
      <c r="O14" s="76">
        <v>81425.271999999997</v>
      </c>
      <c r="P14" s="76">
        <v>91004.145000000004</v>
      </c>
      <c r="Q14" s="77">
        <v>100192.34299999999</v>
      </c>
    </row>
    <row r="15" spans="1:18" s="17" customFormat="1">
      <c r="A15" s="14" t="s">
        <v>77</v>
      </c>
      <c r="B15" s="14" t="s">
        <v>205</v>
      </c>
      <c r="C15" s="105">
        <v>124987.8</v>
      </c>
      <c r="D15" s="327">
        <v>140987.79999999999</v>
      </c>
      <c r="E15" s="445">
        <v>140987.79999999999</v>
      </c>
      <c r="F15" s="105">
        <v>11495.244000000001</v>
      </c>
      <c r="G15" s="76">
        <v>22622.488000000001</v>
      </c>
      <c r="H15" s="76">
        <v>35068.885999999999</v>
      </c>
      <c r="I15" s="76">
        <v>47487.567000000003</v>
      </c>
      <c r="J15" s="76">
        <v>60931.745000000003</v>
      </c>
      <c r="K15" s="76">
        <v>73530.872000000003</v>
      </c>
      <c r="L15" s="76">
        <v>86528.994000000006</v>
      </c>
      <c r="M15" s="76">
        <v>99725.918999999994</v>
      </c>
      <c r="N15" s="76">
        <v>112350.079</v>
      </c>
      <c r="O15" s="76">
        <v>125958.95699999999</v>
      </c>
      <c r="P15" s="76">
        <v>138739.11199999999</v>
      </c>
      <c r="Q15" s="77">
        <v>151515.92499999999</v>
      </c>
    </row>
    <row r="16" spans="1:18" s="17" customFormat="1">
      <c r="A16" s="14" t="s">
        <v>163</v>
      </c>
      <c r="B16" s="14" t="s">
        <v>206</v>
      </c>
      <c r="C16" s="105">
        <v>320603</v>
      </c>
      <c r="D16" s="327">
        <v>320603</v>
      </c>
      <c r="E16" s="445">
        <v>320603</v>
      </c>
      <c r="F16" s="105">
        <v>25015.269</v>
      </c>
      <c r="G16" s="76">
        <v>49770.199000000001</v>
      </c>
      <c r="H16" s="76">
        <v>74284.880999999994</v>
      </c>
      <c r="I16" s="76">
        <v>98868.229000000007</v>
      </c>
      <c r="J16" s="76">
        <v>123468.557</v>
      </c>
      <c r="K16" s="76">
        <v>147997.80499999999</v>
      </c>
      <c r="L16" s="76">
        <v>172604.27</v>
      </c>
      <c r="M16" s="76">
        <v>197148.20600000001</v>
      </c>
      <c r="N16" s="76">
        <v>221632.46900000001</v>
      </c>
      <c r="O16" s="76">
        <v>245869.39</v>
      </c>
      <c r="P16" s="76">
        <v>275042.83</v>
      </c>
      <c r="Q16" s="77">
        <v>298972.26199999999</v>
      </c>
    </row>
    <row r="17" spans="1:17" s="17" customFormat="1">
      <c r="A17" s="15" t="s">
        <v>185</v>
      </c>
      <c r="B17" s="15" t="s">
        <v>207</v>
      </c>
      <c r="C17" s="106">
        <v>9171.5</v>
      </c>
      <c r="D17" s="328">
        <v>9171.5</v>
      </c>
      <c r="E17" s="446">
        <v>9171.5</v>
      </c>
      <c r="F17" s="106">
        <v>764.93200000000002</v>
      </c>
      <c r="G17" s="78">
        <v>1541.7749999999999</v>
      </c>
      <c r="H17" s="78">
        <v>2319.09</v>
      </c>
      <c r="I17" s="78">
        <v>3084.58</v>
      </c>
      <c r="J17" s="78">
        <v>3855.8679999999999</v>
      </c>
      <c r="K17" s="78">
        <v>4617.1030000000001</v>
      </c>
      <c r="L17" s="78">
        <v>5373.5039999999999</v>
      </c>
      <c r="M17" s="78">
        <v>6136.7420000000002</v>
      </c>
      <c r="N17" s="78">
        <v>6895.9160000000002</v>
      </c>
      <c r="O17" s="78">
        <v>7654.9699999999993</v>
      </c>
      <c r="P17" s="78">
        <v>8491.9880000000012</v>
      </c>
      <c r="Q17" s="79">
        <v>9287.4510000000009</v>
      </c>
    </row>
    <row r="18" spans="1:17">
      <c r="A18" s="16" t="s">
        <v>214</v>
      </c>
      <c r="B18" s="16" t="s">
        <v>199</v>
      </c>
      <c r="C18" s="107">
        <v>1441126.3999999999</v>
      </c>
      <c r="D18" s="329">
        <v>1441126.3999999999</v>
      </c>
      <c r="E18" s="447">
        <v>1625662.6</v>
      </c>
      <c r="F18" s="107">
        <v>125857.34899999999</v>
      </c>
      <c r="G18" s="80">
        <v>242662.37400000001</v>
      </c>
      <c r="H18" s="80">
        <v>365819.53899999999</v>
      </c>
      <c r="I18" s="80">
        <v>492482.65499999997</v>
      </c>
      <c r="J18" s="80">
        <v>621364.17800000007</v>
      </c>
      <c r="K18" s="80">
        <v>749254.94400000002</v>
      </c>
      <c r="L18" s="80">
        <v>878288.20500000007</v>
      </c>
      <c r="M18" s="80">
        <v>1008745.013</v>
      </c>
      <c r="N18" s="80">
        <v>1137669.557</v>
      </c>
      <c r="O18" s="80">
        <v>1261987.9640000002</v>
      </c>
      <c r="P18" s="80">
        <v>1396954.8320000002</v>
      </c>
      <c r="Q18" s="81">
        <v>1625987.3879999998</v>
      </c>
    </row>
    <row r="19" spans="1:17" s="17" customFormat="1" ht="12.75" customHeight="1">
      <c r="A19" s="14" t="s">
        <v>190</v>
      </c>
      <c r="B19" s="14" t="s">
        <v>200</v>
      </c>
      <c r="C19" s="105">
        <v>1039759.9</v>
      </c>
      <c r="D19" s="327">
        <v>1039759.9</v>
      </c>
      <c r="E19" s="445">
        <v>1196212.7</v>
      </c>
      <c r="F19" s="105">
        <v>94346.337</v>
      </c>
      <c r="G19" s="76">
        <v>173702.48</v>
      </c>
      <c r="H19" s="76">
        <v>263010.353</v>
      </c>
      <c r="I19" s="76">
        <v>352761.85100000002</v>
      </c>
      <c r="J19" s="76">
        <v>447416.4</v>
      </c>
      <c r="K19" s="76">
        <v>537900.14500000002</v>
      </c>
      <c r="L19" s="76">
        <v>631836.61300000001</v>
      </c>
      <c r="M19" s="76">
        <v>728225.90899999999</v>
      </c>
      <c r="N19" s="76">
        <v>821151.05900000001</v>
      </c>
      <c r="O19" s="76">
        <v>910322.73600000003</v>
      </c>
      <c r="P19" s="76">
        <v>1007034.528</v>
      </c>
      <c r="Q19" s="77">
        <v>1196189.5649999999</v>
      </c>
    </row>
    <row r="20" spans="1:17" s="17" customFormat="1">
      <c r="A20" s="14" t="s">
        <v>78</v>
      </c>
      <c r="B20" s="14" t="s">
        <v>52</v>
      </c>
      <c r="C20" s="105">
        <v>313000</v>
      </c>
      <c r="D20" s="327">
        <v>313000</v>
      </c>
      <c r="E20" s="445">
        <v>340483.4</v>
      </c>
      <c r="F20" s="105">
        <v>25345.100999999999</v>
      </c>
      <c r="G20" s="76">
        <v>55595.997000000003</v>
      </c>
      <c r="H20" s="76">
        <v>82234.796000000002</v>
      </c>
      <c r="I20" s="76">
        <v>111296.465</v>
      </c>
      <c r="J20" s="76">
        <v>138170.655</v>
      </c>
      <c r="K20" s="76">
        <v>167755.79199999999</v>
      </c>
      <c r="L20" s="76">
        <v>195091.481</v>
      </c>
      <c r="M20" s="76">
        <v>222193.05300000001</v>
      </c>
      <c r="N20" s="76">
        <v>251107.079</v>
      </c>
      <c r="O20" s="76">
        <v>277836.18800000002</v>
      </c>
      <c r="P20" s="76">
        <v>307836.07299999997</v>
      </c>
      <c r="Q20" s="77">
        <v>339190.74400000001</v>
      </c>
    </row>
    <row r="21" spans="1:17" s="17" customFormat="1">
      <c r="A21" s="14" t="s">
        <v>79</v>
      </c>
      <c r="B21" s="14" t="s">
        <v>53</v>
      </c>
      <c r="C21" s="105">
        <v>60000</v>
      </c>
      <c r="D21" s="327">
        <v>60000</v>
      </c>
      <c r="E21" s="445">
        <v>64400</v>
      </c>
      <c r="F21" s="105">
        <v>4519.4269999999997</v>
      </c>
      <c r="G21" s="76">
        <v>9750.35</v>
      </c>
      <c r="H21" s="76">
        <v>14551.816000000001</v>
      </c>
      <c r="I21" s="76">
        <v>20099.370999999999</v>
      </c>
      <c r="J21" s="76">
        <v>25137.481</v>
      </c>
      <c r="K21" s="76">
        <v>30764.949000000001</v>
      </c>
      <c r="L21" s="76">
        <v>36315.235000000001</v>
      </c>
      <c r="M21" s="76">
        <v>41406.226000000002</v>
      </c>
      <c r="N21" s="76">
        <v>46891.857000000004</v>
      </c>
      <c r="O21" s="76">
        <v>52348.699000000001</v>
      </c>
      <c r="P21" s="76">
        <v>58190.33</v>
      </c>
      <c r="Q21" s="77">
        <v>64356.911999999997</v>
      </c>
    </row>
    <row r="22" spans="1:17" s="70" customFormat="1">
      <c r="A22" s="14" t="s">
        <v>179</v>
      </c>
      <c r="B22" s="14" t="s">
        <v>201</v>
      </c>
      <c r="C22" s="105">
        <v>24566.5</v>
      </c>
      <c r="D22" s="327">
        <v>24566.5</v>
      </c>
      <c r="E22" s="445">
        <v>24566.5</v>
      </c>
      <c r="F22" s="105">
        <v>1646.4839999999999</v>
      </c>
      <c r="G22" s="76">
        <v>3613.5470000000005</v>
      </c>
      <c r="H22" s="76">
        <v>6022.5739999999996</v>
      </c>
      <c r="I22" s="76">
        <v>8324.9680000000008</v>
      </c>
      <c r="J22" s="76">
        <v>10639.642</v>
      </c>
      <c r="K22" s="76">
        <v>12834.058000000001</v>
      </c>
      <c r="L22" s="76">
        <v>15044.876</v>
      </c>
      <c r="M22" s="76">
        <v>16919.825000000001</v>
      </c>
      <c r="N22" s="76">
        <v>18519.561999999998</v>
      </c>
      <c r="O22" s="76">
        <v>21480.341000000004</v>
      </c>
      <c r="P22" s="76">
        <v>23893.900999999998</v>
      </c>
      <c r="Q22" s="77">
        <v>26250.167000000001</v>
      </c>
    </row>
    <row r="23" spans="1:17" s="70" customFormat="1">
      <c r="A23" s="15" t="s">
        <v>152</v>
      </c>
      <c r="B23" s="15" t="s">
        <v>202</v>
      </c>
      <c r="C23" s="106">
        <v>3800</v>
      </c>
      <c r="D23" s="328">
        <v>3800</v>
      </c>
      <c r="E23" s="446">
        <v>0</v>
      </c>
      <c r="F23" s="106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9">
        <v>0</v>
      </c>
    </row>
    <row r="24" spans="1:17">
      <c r="A24" s="16" t="s">
        <v>69</v>
      </c>
      <c r="B24" s="16" t="s">
        <v>2</v>
      </c>
      <c r="C24" s="107">
        <v>19615.2</v>
      </c>
      <c r="D24" s="329">
        <v>19615.2</v>
      </c>
      <c r="E24" s="447">
        <v>19615.2</v>
      </c>
      <c r="F24" s="107">
        <v>888.8</v>
      </c>
      <c r="G24" s="80">
        <v>2861.33</v>
      </c>
      <c r="H24" s="80">
        <v>4083.0550000000003</v>
      </c>
      <c r="I24" s="80">
        <v>5342.442</v>
      </c>
      <c r="J24" s="80">
        <v>7452.2909999999993</v>
      </c>
      <c r="K24" s="80">
        <v>9243.5430000000015</v>
      </c>
      <c r="L24" s="80">
        <v>10658.279999999999</v>
      </c>
      <c r="M24" s="80">
        <v>12469.918999999998</v>
      </c>
      <c r="N24" s="80">
        <v>13628.407999999999</v>
      </c>
      <c r="O24" s="80">
        <v>14998.679</v>
      </c>
      <c r="P24" s="80">
        <v>17059.396000000001</v>
      </c>
      <c r="Q24" s="81">
        <v>18842.878000000001</v>
      </c>
    </row>
    <row r="25" spans="1:17" s="17" customFormat="1">
      <c r="A25" s="14" t="s">
        <v>74</v>
      </c>
      <c r="B25" s="14" t="s">
        <v>137</v>
      </c>
      <c r="C25" s="105">
        <v>6274</v>
      </c>
      <c r="D25" s="327">
        <v>6274</v>
      </c>
      <c r="E25" s="445">
        <v>6274</v>
      </c>
      <c r="F25" s="105">
        <v>502.214</v>
      </c>
      <c r="G25" s="76">
        <v>836.16899999999998</v>
      </c>
      <c r="H25" s="76">
        <v>1284.086</v>
      </c>
      <c r="I25" s="76">
        <v>1720.787</v>
      </c>
      <c r="J25" s="76">
        <v>2145.7550000000001</v>
      </c>
      <c r="K25" s="76">
        <v>2494.4650000000001</v>
      </c>
      <c r="L25" s="76">
        <v>2872.0879999999997</v>
      </c>
      <c r="M25" s="76">
        <v>3265.299</v>
      </c>
      <c r="N25" s="76">
        <v>3634.0129999999999</v>
      </c>
      <c r="O25" s="76">
        <v>4129.5190000000002</v>
      </c>
      <c r="P25" s="76">
        <v>4470.9859999999999</v>
      </c>
      <c r="Q25" s="77">
        <v>4680.366</v>
      </c>
    </row>
    <row r="26" spans="1:17" s="17" customFormat="1">
      <c r="A26" s="15" t="s">
        <v>75</v>
      </c>
      <c r="B26" s="15" t="s">
        <v>24</v>
      </c>
      <c r="C26" s="106">
        <v>13341.2</v>
      </c>
      <c r="D26" s="328">
        <v>13341.2</v>
      </c>
      <c r="E26" s="446">
        <v>13341.2</v>
      </c>
      <c r="F26" s="106">
        <v>386.58600000000001</v>
      </c>
      <c r="G26" s="78">
        <v>2025.1609999999998</v>
      </c>
      <c r="H26" s="78">
        <v>2798.9690000000001</v>
      </c>
      <c r="I26" s="78">
        <v>3621.6550000000002</v>
      </c>
      <c r="J26" s="78">
        <v>5306.5359999999991</v>
      </c>
      <c r="K26" s="78">
        <v>6749.0780000000004</v>
      </c>
      <c r="L26" s="78">
        <v>7786.192</v>
      </c>
      <c r="M26" s="78">
        <v>9204.619999999999</v>
      </c>
      <c r="N26" s="78">
        <v>9994.3950000000004</v>
      </c>
      <c r="O26" s="78">
        <v>10869.16</v>
      </c>
      <c r="P26" s="78">
        <v>12588.410000000002</v>
      </c>
      <c r="Q26" s="79">
        <v>14162.512000000001</v>
      </c>
    </row>
    <row r="27" spans="1:17">
      <c r="A27" s="16" t="s">
        <v>164</v>
      </c>
      <c r="B27" s="16" t="s">
        <v>146</v>
      </c>
      <c r="C27" s="107">
        <v>13</v>
      </c>
      <c r="D27" s="329">
        <v>13</v>
      </c>
      <c r="E27" s="447">
        <v>13</v>
      </c>
      <c r="F27" s="107">
        <v>0</v>
      </c>
      <c r="G27" s="80">
        <v>1.4E-2</v>
      </c>
      <c r="H27" s="80">
        <v>6.5000000000000002E-2</v>
      </c>
      <c r="I27" s="80">
        <v>1.456</v>
      </c>
      <c r="J27" s="80">
        <v>1.456</v>
      </c>
      <c r="K27" s="80">
        <v>3.9620000000000002</v>
      </c>
      <c r="L27" s="80">
        <v>5.319</v>
      </c>
      <c r="M27" s="80">
        <v>5.3689999999999998</v>
      </c>
      <c r="N27" s="80">
        <v>8.0340000000000007</v>
      </c>
      <c r="O27" s="80">
        <v>8.8979999999999997</v>
      </c>
      <c r="P27" s="80">
        <v>8.9359999999999999</v>
      </c>
      <c r="Q27" s="81">
        <v>10.95</v>
      </c>
    </row>
    <row r="28" spans="1:17" s="17" customFormat="1">
      <c r="A28" s="14" t="s">
        <v>74</v>
      </c>
      <c r="B28" s="14" t="s">
        <v>137</v>
      </c>
      <c r="C28" s="105">
        <v>1</v>
      </c>
      <c r="D28" s="327">
        <v>1</v>
      </c>
      <c r="E28" s="445">
        <v>1</v>
      </c>
      <c r="F28" s="105">
        <v>0</v>
      </c>
      <c r="G28" s="76">
        <v>0</v>
      </c>
      <c r="H28" s="76">
        <v>0</v>
      </c>
      <c r="I28" s="76">
        <v>0</v>
      </c>
      <c r="J28" s="76">
        <v>0</v>
      </c>
      <c r="K28" s="76">
        <v>2.1640000000000001</v>
      </c>
      <c r="L28" s="76">
        <v>2.1640000000000001</v>
      </c>
      <c r="M28" s="76">
        <v>2.1640000000000001</v>
      </c>
      <c r="N28" s="76">
        <v>2.1640000000000001</v>
      </c>
      <c r="O28" s="76">
        <v>2.355</v>
      </c>
      <c r="P28" s="76">
        <v>2.355</v>
      </c>
      <c r="Q28" s="77">
        <v>2.5459999999999998</v>
      </c>
    </row>
    <row r="29" spans="1:17" s="17" customFormat="1">
      <c r="A29" s="15" t="s">
        <v>75</v>
      </c>
      <c r="B29" s="15" t="s">
        <v>24</v>
      </c>
      <c r="C29" s="106">
        <v>12</v>
      </c>
      <c r="D29" s="328">
        <v>12</v>
      </c>
      <c r="E29" s="446">
        <v>12</v>
      </c>
      <c r="F29" s="106">
        <v>0</v>
      </c>
      <c r="G29" s="78">
        <v>1.4E-2</v>
      </c>
      <c r="H29" s="78">
        <v>6.5000000000000002E-2</v>
      </c>
      <c r="I29" s="78">
        <v>1.456</v>
      </c>
      <c r="J29" s="78">
        <v>1.456</v>
      </c>
      <c r="K29" s="78">
        <v>1.798</v>
      </c>
      <c r="L29" s="78">
        <v>3.1549999999999998</v>
      </c>
      <c r="M29" s="78">
        <v>3.2050000000000001</v>
      </c>
      <c r="N29" s="78">
        <v>5.87</v>
      </c>
      <c r="O29" s="78">
        <v>6.5430000000000001</v>
      </c>
      <c r="P29" s="78">
        <v>6.5810000000000004</v>
      </c>
      <c r="Q29" s="79">
        <v>8.4039999999999999</v>
      </c>
    </row>
    <row r="30" spans="1:17">
      <c r="A30" s="16" t="s">
        <v>193</v>
      </c>
      <c r="B30" s="16" t="s">
        <v>186</v>
      </c>
      <c r="C30" s="107">
        <v>0</v>
      </c>
      <c r="D30" s="329">
        <v>12771.672</v>
      </c>
      <c r="E30" s="447">
        <v>12771.672</v>
      </c>
      <c r="F30" s="107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1">
        <v>12771.672</v>
      </c>
    </row>
    <row r="31" spans="1:17" s="17" customFormat="1">
      <c r="A31" s="14" t="s">
        <v>74</v>
      </c>
      <c r="B31" s="14" t="s">
        <v>137</v>
      </c>
      <c r="C31" s="105">
        <v>0</v>
      </c>
      <c r="D31" s="327">
        <v>12771.672</v>
      </c>
      <c r="E31" s="445">
        <v>12771.672</v>
      </c>
      <c r="F31" s="105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7">
        <v>12771.672</v>
      </c>
    </row>
    <row r="32" spans="1:17" s="17" customFormat="1">
      <c r="A32" s="15" t="s">
        <v>75</v>
      </c>
      <c r="B32" s="15" t="s">
        <v>24</v>
      </c>
      <c r="C32" s="106">
        <v>0</v>
      </c>
      <c r="D32" s="328">
        <v>0</v>
      </c>
      <c r="E32" s="446">
        <v>0</v>
      </c>
      <c r="F32" s="106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9">
        <v>0</v>
      </c>
    </row>
    <row r="33" spans="1:17">
      <c r="A33" s="16" t="s">
        <v>165</v>
      </c>
      <c r="B33" s="16" t="s">
        <v>203</v>
      </c>
      <c r="C33" s="107">
        <v>19176.599999999999</v>
      </c>
      <c r="D33" s="329">
        <v>19176.599999999999</v>
      </c>
      <c r="E33" s="447">
        <v>25242.972000000002</v>
      </c>
      <c r="F33" s="107">
        <v>1308.327</v>
      </c>
      <c r="G33" s="80">
        <v>2701.7820000000002</v>
      </c>
      <c r="H33" s="80">
        <v>4493.8829999999998</v>
      </c>
      <c r="I33" s="80">
        <v>6089.1660000000002</v>
      </c>
      <c r="J33" s="80">
        <v>8312.6749999999993</v>
      </c>
      <c r="K33" s="80">
        <v>10782.751</v>
      </c>
      <c r="L33" s="80">
        <v>12353.746999999999</v>
      </c>
      <c r="M33" s="80">
        <v>13743.46</v>
      </c>
      <c r="N33" s="80">
        <v>15337.186</v>
      </c>
      <c r="O33" s="80">
        <v>21694.866000000002</v>
      </c>
      <c r="P33" s="80">
        <v>22146.09</v>
      </c>
      <c r="Q33" s="81">
        <v>23210.787</v>
      </c>
    </row>
    <row r="34" spans="1:17" s="17" customFormat="1">
      <c r="A34" s="14" t="s">
        <v>74</v>
      </c>
      <c r="B34" s="14" t="s">
        <v>137</v>
      </c>
      <c r="C34" s="105">
        <v>11012.4</v>
      </c>
      <c r="D34" s="327">
        <v>11012.4</v>
      </c>
      <c r="E34" s="445">
        <v>16702.824000000001</v>
      </c>
      <c r="F34" s="105">
        <v>681.65700000000004</v>
      </c>
      <c r="G34" s="76">
        <v>1503.278</v>
      </c>
      <c r="H34" s="76">
        <v>2550.4229999999998</v>
      </c>
      <c r="I34" s="76">
        <v>3449.5810000000001</v>
      </c>
      <c r="J34" s="76">
        <v>5206.6319999999996</v>
      </c>
      <c r="K34" s="76">
        <v>6718.7860000000001</v>
      </c>
      <c r="L34" s="76">
        <v>7633.64</v>
      </c>
      <c r="M34" s="76">
        <v>8540.4040000000005</v>
      </c>
      <c r="N34" s="76">
        <v>9698.08</v>
      </c>
      <c r="O34" s="76">
        <v>15565.387000000001</v>
      </c>
      <c r="P34" s="76">
        <v>15565.387000000001</v>
      </c>
      <c r="Q34" s="77">
        <v>16055.227999999999</v>
      </c>
    </row>
    <row r="35" spans="1:17" s="17" customFormat="1">
      <c r="A35" s="15" t="s">
        <v>75</v>
      </c>
      <c r="B35" s="15" t="s">
        <v>24</v>
      </c>
      <c r="C35" s="106">
        <v>8164.2</v>
      </c>
      <c r="D35" s="328">
        <v>8164.2</v>
      </c>
      <c r="E35" s="446">
        <v>8540.1479999999992</v>
      </c>
      <c r="F35" s="106">
        <v>626.66999999999996</v>
      </c>
      <c r="G35" s="78">
        <v>1198.5039999999999</v>
      </c>
      <c r="H35" s="78">
        <v>1943.46</v>
      </c>
      <c r="I35" s="78">
        <v>2639.585</v>
      </c>
      <c r="J35" s="78">
        <v>3106.0430000000001</v>
      </c>
      <c r="K35" s="78">
        <v>4063.9650000000001</v>
      </c>
      <c r="L35" s="78">
        <v>4720.107</v>
      </c>
      <c r="M35" s="78">
        <v>5203.0559999999996</v>
      </c>
      <c r="N35" s="78">
        <v>5639.1059999999998</v>
      </c>
      <c r="O35" s="78">
        <v>6129.4790000000003</v>
      </c>
      <c r="P35" s="78">
        <v>6580.7030000000004</v>
      </c>
      <c r="Q35" s="79">
        <v>7155.5590000000002</v>
      </c>
    </row>
    <row r="36" spans="1:17">
      <c r="A36" s="38" t="s">
        <v>166</v>
      </c>
      <c r="B36" s="38" t="s">
        <v>30</v>
      </c>
      <c r="C36" s="108">
        <v>5177941.1999999993</v>
      </c>
      <c r="D36" s="330">
        <v>5266212.8719999995</v>
      </c>
      <c r="E36" s="463">
        <v>5456815.4440000001</v>
      </c>
      <c r="F36" s="108">
        <v>441757.62599999993</v>
      </c>
      <c r="G36" s="109">
        <v>871918.85900000017</v>
      </c>
      <c r="H36" s="109">
        <v>1309794.9409999999</v>
      </c>
      <c r="I36" s="109">
        <v>1748746.3840000001</v>
      </c>
      <c r="J36" s="109">
        <v>2194481.9610000001</v>
      </c>
      <c r="K36" s="109">
        <v>2634762.0040000007</v>
      </c>
      <c r="L36" s="109">
        <v>3075758.1840000004</v>
      </c>
      <c r="M36" s="109">
        <v>3519510.5950000007</v>
      </c>
      <c r="N36" s="109">
        <v>3961500.699</v>
      </c>
      <c r="O36" s="109">
        <v>4405549.5109999999</v>
      </c>
      <c r="P36" s="109">
        <v>4910560.7070000004</v>
      </c>
      <c r="Q36" s="110">
        <v>5468417.9489999991</v>
      </c>
    </row>
    <row r="37" spans="1:17" s="17" customFormat="1">
      <c r="A37" s="36" t="s">
        <v>74</v>
      </c>
      <c r="B37" s="36" t="s">
        <v>137</v>
      </c>
      <c r="C37" s="105">
        <v>3118819.4</v>
      </c>
      <c r="D37" s="327">
        <v>3181591.0719999997</v>
      </c>
      <c r="E37" s="445">
        <v>3187281.4959999998</v>
      </c>
      <c r="F37" s="105">
        <v>263735.66099999996</v>
      </c>
      <c r="G37" s="76">
        <v>526574.27200000011</v>
      </c>
      <c r="H37" s="76">
        <v>789330.24</v>
      </c>
      <c r="I37" s="76">
        <v>1050385.764</v>
      </c>
      <c r="J37" s="76">
        <v>1313309.3429999999</v>
      </c>
      <c r="K37" s="76">
        <v>1573435.5020000003</v>
      </c>
      <c r="L37" s="76">
        <v>1832925.1839999999</v>
      </c>
      <c r="M37" s="76">
        <v>2093030.3990000002</v>
      </c>
      <c r="N37" s="76">
        <v>2354034.6139999996</v>
      </c>
      <c r="O37" s="76">
        <v>2619876.8199999998</v>
      </c>
      <c r="P37" s="76">
        <v>2930496.4850000003</v>
      </c>
      <c r="Q37" s="77">
        <v>3205646.8759999997</v>
      </c>
    </row>
    <row r="38" spans="1:17" s="17" customFormat="1">
      <c r="A38" s="37" t="s">
        <v>75</v>
      </c>
      <c r="B38" s="37" t="s">
        <v>138</v>
      </c>
      <c r="C38" s="106">
        <v>2059121.7999999998</v>
      </c>
      <c r="D38" s="328">
        <v>2084621.7999999998</v>
      </c>
      <c r="E38" s="446">
        <v>2269533.9480000003</v>
      </c>
      <c r="F38" s="106">
        <v>178021.965</v>
      </c>
      <c r="G38" s="78">
        <v>345344.58700000006</v>
      </c>
      <c r="H38" s="78">
        <v>520464.70099999994</v>
      </c>
      <c r="I38" s="78">
        <v>698360.62</v>
      </c>
      <c r="J38" s="78">
        <v>881172.61800000002</v>
      </c>
      <c r="K38" s="78">
        <v>1061326.5020000001</v>
      </c>
      <c r="L38" s="78">
        <v>1242833.0000000002</v>
      </c>
      <c r="M38" s="78">
        <v>1426480.1960000002</v>
      </c>
      <c r="N38" s="78">
        <v>1607466.0850000002</v>
      </c>
      <c r="O38" s="78">
        <v>1785672.6910000001</v>
      </c>
      <c r="P38" s="78">
        <v>1980064.2220000003</v>
      </c>
      <c r="Q38" s="79">
        <v>2262771.0729999999</v>
      </c>
    </row>
    <row r="39" spans="1:17" s="17" customFormat="1">
      <c r="A39" s="16" t="s">
        <v>182</v>
      </c>
      <c r="B39" s="16" t="s">
        <v>216</v>
      </c>
      <c r="C39" s="107">
        <v>0</v>
      </c>
      <c r="D39" s="329">
        <v>0</v>
      </c>
      <c r="E39" s="447">
        <v>0</v>
      </c>
      <c r="F39" s="107">
        <v>-42.528999999999996</v>
      </c>
      <c r="G39" s="80">
        <v>267.017</v>
      </c>
      <c r="H39" s="80">
        <v>136.447</v>
      </c>
      <c r="I39" s="80">
        <v>384.77199999999999</v>
      </c>
      <c r="J39" s="80">
        <v>1397.789</v>
      </c>
      <c r="K39" s="80">
        <v>298.65699999999993</v>
      </c>
      <c r="L39" s="80">
        <v>446.53499999999997</v>
      </c>
      <c r="M39" s="80">
        <v>1121.5609999999999</v>
      </c>
      <c r="N39" s="80">
        <v>509.93100000000004</v>
      </c>
      <c r="O39" s="80">
        <v>970.32500000000005</v>
      </c>
      <c r="P39" s="80">
        <v>1275.2929999999999</v>
      </c>
      <c r="Q39" s="81">
        <v>-2238.951</v>
      </c>
    </row>
    <row r="40" spans="1:17">
      <c r="A40" s="14" t="s">
        <v>74</v>
      </c>
      <c r="B40" s="14" t="s">
        <v>137</v>
      </c>
      <c r="C40" s="105">
        <v>0</v>
      </c>
      <c r="D40" s="327">
        <v>0</v>
      </c>
      <c r="E40" s="445">
        <v>0</v>
      </c>
      <c r="F40" s="105">
        <v>58.183000000000007</v>
      </c>
      <c r="G40" s="76">
        <v>231.17199999999997</v>
      </c>
      <c r="H40" s="76">
        <v>189.631</v>
      </c>
      <c r="I40" s="76">
        <v>358.8</v>
      </c>
      <c r="J40" s="76">
        <v>1252.171</v>
      </c>
      <c r="K40" s="76">
        <v>35.363000000000056</v>
      </c>
      <c r="L40" s="76">
        <v>182.84599999999998</v>
      </c>
      <c r="M40" s="76">
        <v>867.14599999999996</v>
      </c>
      <c r="N40" s="76">
        <v>142.29700000000003</v>
      </c>
      <c r="O40" s="76">
        <v>685.31899999999996</v>
      </c>
      <c r="P40" s="76">
        <v>846.4849999999999</v>
      </c>
      <c r="Q40" s="77">
        <v>226.86099999999999</v>
      </c>
    </row>
    <row r="41" spans="1:17" s="17" customFormat="1">
      <c r="A41" s="15" t="s">
        <v>75</v>
      </c>
      <c r="B41" s="15" t="s">
        <v>197</v>
      </c>
      <c r="C41" s="106">
        <v>0</v>
      </c>
      <c r="D41" s="328">
        <v>0</v>
      </c>
      <c r="E41" s="446">
        <v>0</v>
      </c>
      <c r="F41" s="106">
        <v>-100.712</v>
      </c>
      <c r="G41" s="78">
        <v>35.845000000000013</v>
      </c>
      <c r="H41" s="78">
        <v>-53.183999999999997</v>
      </c>
      <c r="I41" s="78">
        <v>25.971999999999994</v>
      </c>
      <c r="J41" s="78">
        <v>145.61799999999999</v>
      </c>
      <c r="K41" s="78">
        <v>263.29399999999998</v>
      </c>
      <c r="L41" s="78">
        <v>263.68900000000002</v>
      </c>
      <c r="M41" s="78">
        <v>254.41499999999999</v>
      </c>
      <c r="N41" s="78">
        <v>367.63400000000001</v>
      </c>
      <c r="O41" s="78">
        <v>285.00600000000003</v>
      </c>
      <c r="P41" s="78">
        <v>428.80799999999999</v>
      </c>
      <c r="Q41" s="79">
        <v>-2465.8119999999999</v>
      </c>
    </row>
    <row r="42" spans="1:17" s="17" customFormat="1">
      <c r="A42" s="16" t="s">
        <v>183</v>
      </c>
      <c r="B42" s="16" t="s">
        <v>217</v>
      </c>
      <c r="C42" s="107">
        <v>0</v>
      </c>
      <c r="D42" s="329">
        <v>0</v>
      </c>
      <c r="E42" s="447">
        <v>0</v>
      </c>
      <c r="F42" s="107">
        <v>-0.69100000000000006</v>
      </c>
      <c r="G42" s="111">
        <v>-24.497</v>
      </c>
      <c r="H42" s="111">
        <v>-24.603999999999999</v>
      </c>
      <c r="I42" s="111">
        <v>-24.686999999999998</v>
      </c>
      <c r="J42" s="111">
        <v>-24.783999999999999</v>
      </c>
      <c r="K42" s="111">
        <v>-24.852</v>
      </c>
      <c r="L42" s="111">
        <v>-24.937000000000001</v>
      </c>
      <c r="M42" s="111">
        <v>-25.045999999999999</v>
      </c>
      <c r="N42" s="111">
        <v>-25.124000000000002</v>
      </c>
      <c r="O42" s="111">
        <v>67.784999999999997</v>
      </c>
      <c r="P42" s="111">
        <v>105.524</v>
      </c>
      <c r="Q42" s="112">
        <v>27.018000000000001</v>
      </c>
    </row>
    <row r="43" spans="1:17">
      <c r="A43" s="14" t="s">
        <v>74</v>
      </c>
      <c r="B43" s="14" t="s">
        <v>137</v>
      </c>
      <c r="C43" s="105">
        <v>0</v>
      </c>
      <c r="D43" s="327">
        <v>0</v>
      </c>
      <c r="E43" s="445">
        <v>0</v>
      </c>
      <c r="F43" s="105">
        <v>-0.69100000000000006</v>
      </c>
      <c r="G43" s="76">
        <v>-24.46</v>
      </c>
      <c r="H43" s="76">
        <v>-24.536999999999999</v>
      </c>
      <c r="I43" s="76">
        <v>-24.646999999999998</v>
      </c>
      <c r="J43" s="76">
        <v>-24.730999999999998</v>
      </c>
      <c r="K43" s="76">
        <v>-24.815999999999999</v>
      </c>
      <c r="L43" s="76">
        <v>-24.901</v>
      </c>
      <c r="M43" s="76">
        <v>-25.009999999999998</v>
      </c>
      <c r="N43" s="76">
        <v>-25.088000000000001</v>
      </c>
      <c r="O43" s="76">
        <v>67.820999999999998</v>
      </c>
      <c r="P43" s="76">
        <v>105.56</v>
      </c>
      <c r="Q43" s="77">
        <v>27.027999999999992</v>
      </c>
    </row>
    <row r="44" spans="1:17" s="17" customFormat="1">
      <c r="A44" s="14" t="s">
        <v>75</v>
      </c>
      <c r="B44" s="14" t="s">
        <v>197</v>
      </c>
      <c r="C44" s="105">
        <v>0</v>
      </c>
      <c r="D44" s="327">
        <v>0</v>
      </c>
      <c r="E44" s="445">
        <v>0</v>
      </c>
      <c r="F44" s="105">
        <v>0</v>
      </c>
      <c r="G44" s="76">
        <v>-3.6999999999999998E-2</v>
      </c>
      <c r="H44" s="76">
        <v>-6.7000000000000004E-2</v>
      </c>
      <c r="I44" s="76">
        <v>-0.04</v>
      </c>
      <c r="J44" s="76">
        <v>-5.2999999999999999E-2</v>
      </c>
      <c r="K44" s="76">
        <v>-3.5999999999999997E-2</v>
      </c>
      <c r="L44" s="76">
        <v>-3.5999999999999997E-2</v>
      </c>
      <c r="M44" s="76">
        <v>-3.5999999999999997E-2</v>
      </c>
      <c r="N44" s="76">
        <v>-3.5999999999999997E-2</v>
      </c>
      <c r="O44" s="76">
        <v>-3.5999999999999997E-2</v>
      </c>
      <c r="P44" s="76">
        <v>-3.5999999999999997E-2</v>
      </c>
      <c r="Q44" s="77">
        <v>-1.0000000000000002E-2</v>
      </c>
    </row>
    <row r="45" spans="1:17" s="55" customFormat="1">
      <c r="A45" s="38" t="s">
        <v>215</v>
      </c>
      <c r="B45" s="430" t="s">
        <v>218</v>
      </c>
      <c r="C45" s="431">
        <v>0</v>
      </c>
      <c r="D45" s="432">
        <v>0</v>
      </c>
      <c r="E45" s="464">
        <v>0</v>
      </c>
      <c r="F45" s="431">
        <v>-43.22</v>
      </c>
      <c r="G45" s="433">
        <v>242.52</v>
      </c>
      <c r="H45" s="433">
        <v>111.84299999999999</v>
      </c>
      <c r="I45" s="433">
        <v>360.08500000000004</v>
      </c>
      <c r="J45" s="433">
        <v>1373.0050000000001</v>
      </c>
      <c r="K45" s="433">
        <v>273.80500000000006</v>
      </c>
      <c r="L45" s="433">
        <v>421.59799999999996</v>
      </c>
      <c r="M45" s="433">
        <v>1096.5149999999999</v>
      </c>
      <c r="N45" s="433">
        <v>484.80700000000002</v>
      </c>
      <c r="O45" s="433">
        <v>1038.1100000000001</v>
      </c>
      <c r="P45" s="433">
        <v>1380.8169999999998</v>
      </c>
      <c r="Q45" s="434">
        <v>-2211.933</v>
      </c>
    </row>
    <row r="46" spans="1:17" s="17" customFormat="1">
      <c r="A46" s="36" t="s">
        <v>74</v>
      </c>
      <c r="B46" s="36" t="s">
        <v>137</v>
      </c>
      <c r="C46" s="105">
        <v>0</v>
      </c>
      <c r="D46" s="327">
        <v>0</v>
      </c>
      <c r="E46" s="445">
        <v>0</v>
      </c>
      <c r="F46" s="105">
        <v>57.492000000000004</v>
      </c>
      <c r="G46" s="76">
        <v>206.71199999999999</v>
      </c>
      <c r="H46" s="76">
        <v>165.09399999999999</v>
      </c>
      <c r="I46" s="76">
        <v>334.15300000000002</v>
      </c>
      <c r="J46" s="76">
        <v>1227.44</v>
      </c>
      <c r="K46" s="76">
        <v>10.547000000000025</v>
      </c>
      <c r="L46" s="76">
        <v>157.94499999999996</v>
      </c>
      <c r="M46" s="76">
        <v>842.13599999999997</v>
      </c>
      <c r="N46" s="76">
        <v>117.20900000000006</v>
      </c>
      <c r="O46" s="76">
        <v>753.14</v>
      </c>
      <c r="P46" s="76">
        <v>952.04499999999985</v>
      </c>
      <c r="Q46" s="77">
        <v>253.88900000000001</v>
      </c>
    </row>
    <row r="47" spans="1:17" s="17" customFormat="1">
      <c r="A47" s="37" t="s">
        <v>75</v>
      </c>
      <c r="B47" s="37" t="s">
        <v>138</v>
      </c>
      <c r="C47" s="106">
        <v>0</v>
      </c>
      <c r="D47" s="328">
        <v>0</v>
      </c>
      <c r="E47" s="446">
        <v>0</v>
      </c>
      <c r="F47" s="106">
        <v>-100.712</v>
      </c>
      <c r="G47" s="78">
        <v>35.808000000000007</v>
      </c>
      <c r="H47" s="78">
        <v>-53.250999999999991</v>
      </c>
      <c r="I47" s="78">
        <v>25.932000000000002</v>
      </c>
      <c r="J47" s="78">
        <v>145.565</v>
      </c>
      <c r="K47" s="78">
        <v>263.25799999999998</v>
      </c>
      <c r="L47" s="78">
        <v>263.65300000000002</v>
      </c>
      <c r="M47" s="78">
        <v>254.37899999999999</v>
      </c>
      <c r="N47" s="78">
        <v>367.59800000000001</v>
      </c>
      <c r="O47" s="78">
        <v>284.97000000000003</v>
      </c>
      <c r="P47" s="78">
        <v>428.77199999999999</v>
      </c>
      <c r="Q47" s="79">
        <v>-2465.8220000000001</v>
      </c>
    </row>
    <row r="48" spans="1:17" ht="13.5" thickBot="1">
      <c r="A48" s="54" t="s">
        <v>72</v>
      </c>
      <c r="B48" s="54" t="s">
        <v>1</v>
      </c>
      <c r="C48" s="113">
        <v>5177941.1999999993</v>
      </c>
      <c r="D48" s="331">
        <v>5266212.8719999995</v>
      </c>
      <c r="E48" s="453">
        <v>5456815.4440000001</v>
      </c>
      <c r="F48" s="113">
        <v>441714.40599999996</v>
      </c>
      <c r="G48" s="90">
        <v>872161.37900000019</v>
      </c>
      <c r="H48" s="90">
        <v>1309906.784</v>
      </c>
      <c r="I48" s="90">
        <v>1749106.469</v>
      </c>
      <c r="J48" s="90">
        <v>2195854.966</v>
      </c>
      <c r="K48" s="90">
        <v>2635035.8090000008</v>
      </c>
      <c r="L48" s="90">
        <v>3076179.7820000006</v>
      </c>
      <c r="M48" s="90">
        <v>3520607.1100000008</v>
      </c>
      <c r="N48" s="90">
        <v>3961985.5060000001</v>
      </c>
      <c r="O48" s="90">
        <v>4406587.6210000003</v>
      </c>
      <c r="P48" s="90">
        <v>4911941.5240000002</v>
      </c>
      <c r="Q48" s="91">
        <v>5466206.0159999989</v>
      </c>
    </row>
    <row r="49" spans="1:17" ht="13.5" thickTop="1">
      <c r="A49" s="36" t="s">
        <v>74</v>
      </c>
      <c r="B49" s="36" t="s">
        <v>137</v>
      </c>
      <c r="C49" s="105">
        <v>3118819.4</v>
      </c>
      <c r="D49" s="327">
        <v>3181591.0719999997</v>
      </c>
      <c r="E49" s="445">
        <v>3187281.4959999998</v>
      </c>
      <c r="F49" s="105">
        <v>263793.15299999999</v>
      </c>
      <c r="G49" s="76">
        <v>526780.98400000017</v>
      </c>
      <c r="H49" s="76">
        <v>789495.33400000003</v>
      </c>
      <c r="I49" s="76">
        <v>1050719.9169999999</v>
      </c>
      <c r="J49" s="76">
        <v>1314536.7829999998</v>
      </c>
      <c r="K49" s="76">
        <v>1573446.0490000003</v>
      </c>
      <c r="L49" s="76">
        <v>1833083.129</v>
      </c>
      <c r="M49" s="76">
        <v>2093872.5350000001</v>
      </c>
      <c r="N49" s="76">
        <v>2354151.8229999994</v>
      </c>
      <c r="O49" s="76">
        <v>2620629.96</v>
      </c>
      <c r="P49" s="76">
        <v>2931448.5300000003</v>
      </c>
      <c r="Q49" s="77">
        <v>3205900.7649999997</v>
      </c>
    </row>
    <row r="50" spans="1:17" ht="13.5" thickBot="1">
      <c r="A50" s="39" t="s">
        <v>75</v>
      </c>
      <c r="B50" s="39" t="s">
        <v>138</v>
      </c>
      <c r="C50" s="114">
        <v>2059121.7999999998</v>
      </c>
      <c r="D50" s="332">
        <v>2084621.7999999998</v>
      </c>
      <c r="E50" s="465">
        <v>2269533.9480000003</v>
      </c>
      <c r="F50" s="114">
        <v>177921.253</v>
      </c>
      <c r="G50" s="82">
        <v>345380.39500000008</v>
      </c>
      <c r="H50" s="82">
        <v>520411.44999999995</v>
      </c>
      <c r="I50" s="82">
        <v>698386.55200000003</v>
      </c>
      <c r="J50" s="82">
        <v>881318.18299999996</v>
      </c>
      <c r="K50" s="82">
        <v>1061589.76</v>
      </c>
      <c r="L50" s="82">
        <v>1243096.6530000002</v>
      </c>
      <c r="M50" s="82">
        <v>1426734.5750000002</v>
      </c>
      <c r="N50" s="82">
        <v>1607833.6830000002</v>
      </c>
      <c r="O50" s="82">
        <v>1785957.6610000001</v>
      </c>
      <c r="P50" s="82">
        <v>1980492.9940000004</v>
      </c>
      <c r="Q50" s="83">
        <v>2260305.2509999997</v>
      </c>
    </row>
    <row r="51" spans="1:17">
      <c r="A51" t="s">
        <v>194</v>
      </c>
      <c r="C51" s="63"/>
      <c r="D51" s="63"/>
      <c r="E51" s="63"/>
      <c r="F51" s="63"/>
      <c r="G51" s="64"/>
      <c r="H51" s="64"/>
      <c r="I51" s="64"/>
      <c r="J51" s="64"/>
      <c r="K51" s="64"/>
      <c r="L51" s="64"/>
      <c r="M51" s="64"/>
      <c r="N51" s="65"/>
      <c r="O51" s="65"/>
      <c r="P51" s="65"/>
      <c r="Q51" s="65"/>
    </row>
    <row r="52" spans="1:17">
      <c r="C52" s="63"/>
      <c r="D52" s="63"/>
      <c r="E52" s="63"/>
      <c r="F52" s="63"/>
      <c r="G52" s="64"/>
      <c r="H52" s="64"/>
      <c r="I52" s="64"/>
      <c r="J52" s="64"/>
      <c r="K52" s="64"/>
      <c r="L52" s="64"/>
      <c r="M52" s="64"/>
      <c r="N52" s="65"/>
      <c r="O52" s="65"/>
      <c r="P52" s="65"/>
      <c r="Q52" s="65"/>
    </row>
    <row r="53" spans="1:17">
      <c r="C53" s="63"/>
      <c r="D53" s="63"/>
      <c r="E53" s="63"/>
      <c r="F53" s="63"/>
      <c r="G53" s="64"/>
      <c r="H53" s="64"/>
      <c r="I53" s="64"/>
      <c r="J53" s="64"/>
      <c r="K53" s="64"/>
      <c r="L53" s="64"/>
      <c r="M53" s="64"/>
      <c r="N53" s="66"/>
      <c r="O53" s="66"/>
      <c r="P53" s="66"/>
      <c r="Q53" s="66"/>
    </row>
    <row r="54" spans="1:17">
      <c r="C54" s="63"/>
      <c r="D54" s="63"/>
      <c r="E54" s="63"/>
      <c r="F54" s="63"/>
      <c r="G54" s="64"/>
      <c r="H54" s="64"/>
      <c r="I54" s="64"/>
      <c r="J54" s="64"/>
      <c r="K54" s="64"/>
      <c r="L54" s="64"/>
      <c r="M54" s="64"/>
      <c r="N54" s="66"/>
      <c r="O54" s="66"/>
      <c r="P54" s="66"/>
      <c r="Q54" s="66"/>
    </row>
    <row r="55" spans="1:17">
      <c r="C55" s="63"/>
      <c r="D55" s="63"/>
      <c r="E55" s="63"/>
      <c r="F55" s="63"/>
      <c r="G55" s="64"/>
      <c r="H55" s="64"/>
      <c r="I55" s="64"/>
      <c r="J55" s="64"/>
      <c r="K55" s="64"/>
      <c r="L55" s="64"/>
      <c r="M55" s="64"/>
      <c r="N55" s="66"/>
      <c r="O55" s="66"/>
      <c r="P55" s="66"/>
      <c r="Q55" s="66"/>
    </row>
    <row r="56" spans="1:17">
      <c r="C56" s="63"/>
      <c r="D56" s="63"/>
      <c r="E56" s="63"/>
      <c r="F56" s="63"/>
      <c r="G56" s="64"/>
      <c r="H56" s="64"/>
      <c r="I56" s="64"/>
      <c r="J56" s="64"/>
      <c r="K56" s="64"/>
      <c r="L56" s="64"/>
      <c r="M56" s="64"/>
      <c r="N56" s="66"/>
      <c r="O56" s="66"/>
      <c r="P56" s="66"/>
      <c r="Q56" s="66"/>
    </row>
    <row r="57" spans="1:17">
      <c r="C57" s="63"/>
      <c r="D57" s="63"/>
      <c r="E57" s="63"/>
      <c r="F57" s="63"/>
      <c r="G57" s="64"/>
      <c r="H57" s="64"/>
      <c r="I57" s="64"/>
      <c r="J57" s="64"/>
      <c r="K57" s="64"/>
      <c r="L57" s="64"/>
      <c r="M57" s="64"/>
      <c r="N57" s="66"/>
      <c r="O57" s="66"/>
      <c r="P57" s="66"/>
      <c r="Q57" s="66"/>
    </row>
    <row r="58" spans="1:17">
      <c r="C58" s="63"/>
      <c r="D58" s="63"/>
      <c r="E58" s="63"/>
      <c r="F58" s="63"/>
      <c r="G58" s="64"/>
      <c r="H58" s="64"/>
      <c r="I58" s="64"/>
      <c r="J58" s="64"/>
      <c r="K58" s="64"/>
      <c r="L58" s="64"/>
      <c r="M58" s="64"/>
      <c r="N58" s="66"/>
      <c r="O58" s="66"/>
      <c r="P58" s="66"/>
      <c r="Q58" s="66"/>
    </row>
    <row r="59" spans="1:17">
      <c r="C59" s="63"/>
      <c r="D59" s="63"/>
      <c r="E59" s="63"/>
      <c r="F59" s="63"/>
      <c r="G59" s="64"/>
      <c r="H59" s="64"/>
      <c r="I59" s="64"/>
      <c r="J59" s="64"/>
      <c r="K59" s="64"/>
      <c r="L59" s="64"/>
      <c r="M59" s="64"/>
      <c r="N59" s="66"/>
      <c r="O59" s="66"/>
      <c r="P59" s="66"/>
      <c r="Q59" s="66"/>
    </row>
    <row r="60" spans="1:17">
      <c r="C60" s="63"/>
      <c r="D60" s="63"/>
      <c r="E60" s="63"/>
      <c r="F60" s="63"/>
      <c r="G60" s="64"/>
      <c r="H60" s="64"/>
      <c r="I60" s="64"/>
      <c r="J60" s="64"/>
      <c r="K60" s="64"/>
      <c r="L60" s="64"/>
      <c r="M60" s="64"/>
      <c r="N60" s="66"/>
      <c r="O60" s="66"/>
      <c r="P60" s="66"/>
      <c r="Q60" s="66"/>
    </row>
    <row r="61" spans="1:17">
      <c r="C61" s="63"/>
      <c r="D61" s="63"/>
      <c r="E61" s="63"/>
      <c r="F61" s="63"/>
      <c r="G61" s="64"/>
      <c r="H61" s="64"/>
      <c r="I61" s="64"/>
      <c r="J61" s="64"/>
      <c r="K61" s="64"/>
      <c r="L61" s="64"/>
      <c r="M61" s="64"/>
      <c r="N61" s="66"/>
      <c r="O61" s="66"/>
      <c r="P61" s="66"/>
      <c r="Q61" s="66"/>
    </row>
    <row r="62" spans="1:17">
      <c r="C62" s="63"/>
      <c r="D62" s="63"/>
      <c r="E62" s="63"/>
      <c r="F62" s="63"/>
      <c r="G62" s="64"/>
      <c r="H62" s="64"/>
      <c r="I62" s="64"/>
      <c r="J62" s="64"/>
      <c r="K62" s="64"/>
      <c r="L62" s="64"/>
      <c r="M62" s="64"/>
      <c r="N62" s="66"/>
      <c r="O62" s="66"/>
      <c r="P62" s="66"/>
      <c r="Q62" s="66"/>
    </row>
    <row r="63" spans="1:17">
      <c r="C63" s="63"/>
      <c r="D63" s="63"/>
      <c r="E63" s="63"/>
      <c r="F63" s="63"/>
      <c r="G63" s="64"/>
      <c r="H63" s="64"/>
      <c r="I63" s="64"/>
      <c r="J63" s="64"/>
      <c r="K63" s="64"/>
      <c r="L63" s="64"/>
      <c r="M63" s="64"/>
      <c r="N63" s="66"/>
      <c r="O63" s="66"/>
      <c r="P63" s="66"/>
      <c r="Q63" s="66"/>
    </row>
    <row r="64" spans="1:17">
      <c r="C64" s="57"/>
      <c r="D64" s="57"/>
      <c r="E64" s="57"/>
      <c r="F64" s="57"/>
    </row>
    <row r="65" spans="3:6">
      <c r="C65" s="57"/>
      <c r="D65" s="57"/>
      <c r="E65" s="57"/>
      <c r="F65" s="57"/>
    </row>
    <row r="66" spans="3:6">
      <c r="C66" s="57"/>
      <c r="D66" s="57"/>
      <c r="E66" s="57"/>
      <c r="F66" s="57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2">
    <tabColor indexed="12"/>
    <pageSetUpPr fitToPage="1"/>
  </sheetPr>
  <dimension ref="A1:S1170"/>
  <sheetViews>
    <sheetView topLeftCell="B3" workbookViewId="0">
      <selection activeCell="J16" sqref="J16"/>
    </sheetView>
  </sheetViews>
  <sheetFormatPr defaultRowHeight="12.75" outlineLevelCol="1"/>
  <cols>
    <col min="1" max="1" width="65.6640625" style="8" hidden="1" customWidth="1"/>
    <col min="2" max="2" width="54.33203125" style="8" customWidth="1"/>
    <col min="3" max="3" width="14" style="8" bestFit="1" customWidth="1"/>
    <col min="4" max="4" width="13.33203125" style="8" customWidth="1" outlineLevel="1"/>
    <col min="5" max="5" width="15.33203125" style="8" customWidth="1"/>
    <col min="6" max="17" width="11.6640625" style="8" customWidth="1"/>
  </cols>
  <sheetData>
    <row r="1" spans="1:19" s="24" customFormat="1" ht="15.75">
      <c r="B1" s="21" t="s">
        <v>8</v>
      </c>
      <c r="C1" s="22"/>
      <c r="D1" s="22"/>
      <c r="E1" s="22"/>
      <c r="F1"/>
      <c r="G1"/>
      <c r="H1"/>
      <c r="I1"/>
      <c r="J1"/>
      <c r="K1"/>
      <c r="L1"/>
      <c r="M1"/>
      <c r="N1"/>
      <c r="O1"/>
      <c r="Q1" s="25" t="s">
        <v>247</v>
      </c>
      <c r="R1"/>
      <c r="S1"/>
    </row>
    <row r="2" spans="1:19" s="20" customFormat="1" ht="23.25" customHeight="1">
      <c r="A2" s="18"/>
      <c r="C2" s="18" t="s">
        <v>257</v>
      </c>
      <c r="D2" s="50"/>
      <c r="E2" s="5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  <c r="R2"/>
      <c r="S2"/>
    </row>
    <row r="3" spans="1:19" s="20" customFormat="1" ht="23.25" customHeight="1" thickBot="1">
      <c r="A3" s="18"/>
      <c r="B3" s="18"/>
      <c r="C3" s="50"/>
      <c r="D3" s="50"/>
      <c r="E3" s="5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7" t="s">
        <v>48</v>
      </c>
      <c r="R3"/>
      <c r="S3"/>
    </row>
    <row r="4" spans="1:19" s="20" customFormat="1" ht="15.75" hidden="1">
      <c r="A4" s="21" t="s">
        <v>94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5" t="s">
        <v>248</v>
      </c>
      <c r="R4"/>
      <c r="S4"/>
    </row>
    <row r="5" spans="1:19" s="20" customFormat="1" ht="15.75" hidden="1">
      <c r="C5" s="18" t="s">
        <v>258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  <c r="R5"/>
      <c r="S5"/>
    </row>
    <row r="6" spans="1:19" ht="13.5" hidden="1" thickBot="1">
      <c r="A6" s="20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47" t="s">
        <v>49</v>
      </c>
    </row>
    <row r="7" spans="1:19" ht="71.25" customHeight="1" thickBot="1">
      <c r="A7" s="41"/>
      <c r="B7" s="215" t="s">
        <v>129</v>
      </c>
      <c r="C7" s="205" t="s">
        <v>80</v>
      </c>
      <c r="D7" s="363" t="s">
        <v>82</v>
      </c>
      <c r="E7" s="206" t="s">
        <v>208</v>
      </c>
      <c r="F7" s="297" t="s">
        <v>0</v>
      </c>
      <c r="G7" s="298" t="s">
        <v>11</v>
      </c>
      <c r="H7" s="298" t="s">
        <v>36</v>
      </c>
      <c r="I7" s="298" t="s">
        <v>51</v>
      </c>
      <c r="J7" s="298" t="s">
        <v>134</v>
      </c>
      <c r="K7" s="298" t="s">
        <v>13</v>
      </c>
      <c r="L7" s="298" t="s">
        <v>12</v>
      </c>
      <c r="M7" s="298" t="s">
        <v>128</v>
      </c>
      <c r="N7" s="298" t="s">
        <v>126</v>
      </c>
      <c r="O7" s="298" t="s">
        <v>37</v>
      </c>
      <c r="P7" s="298" t="s">
        <v>10</v>
      </c>
      <c r="Q7" s="299" t="s">
        <v>153</v>
      </c>
    </row>
    <row r="8" spans="1:19" ht="54" hidden="1" customHeight="1" thickBot="1">
      <c r="A8" s="251" t="s">
        <v>67</v>
      </c>
      <c r="B8" s="251"/>
      <c r="C8" s="204" t="s">
        <v>81</v>
      </c>
      <c r="D8" s="205" t="s">
        <v>83</v>
      </c>
      <c r="E8" s="206" t="s">
        <v>191</v>
      </c>
      <c r="F8" s="212" t="s">
        <v>84</v>
      </c>
      <c r="G8" s="213" t="s">
        <v>85</v>
      </c>
      <c r="H8" s="213" t="s">
        <v>86</v>
      </c>
      <c r="I8" s="213" t="s">
        <v>87</v>
      </c>
      <c r="J8" s="213" t="s">
        <v>88</v>
      </c>
      <c r="K8" s="213" t="s">
        <v>89</v>
      </c>
      <c r="L8" s="213" t="s">
        <v>90</v>
      </c>
      <c r="M8" s="213" t="s">
        <v>91</v>
      </c>
      <c r="N8" s="213" t="s">
        <v>92</v>
      </c>
      <c r="O8" s="213" t="s">
        <v>93</v>
      </c>
      <c r="P8" s="213" t="s">
        <v>58</v>
      </c>
      <c r="Q8" s="214" t="s">
        <v>59</v>
      </c>
    </row>
    <row r="9" spans="1:19" ht="12.75" customHeight="1">
      <c r="A9" s="13" t="s">
        <v>62</v>
      </c>
      <c r="B9" s="13" t="s">
        <v>66</v>
      </c>
      <c r="C9" s="104">
        <v>4644356</v>
      </c>
      <c r="D9" s="326">
        <v>4472756</v>
      </c>
      <c r="E9" s="444">
        <v>4472756</v>
      </c>
      <c r="F9" s="104">
        <v>9.427196744020911</v>
      </c>
      <c r="G9" s="74">
        <v>7.6731960339441745</v>
      </c>
      <c r="H9" s="74">
        <v>8.0153374787267602</v>
      </c>
      <c r="I9" s="74">
        <v>8.3782804606376953</v>
      </c>
      <c r="J9" s="74">
        <v>8.3637366312850485</v>
      </c>
      <c r="K9" s="74">
        <v>8.2639664448496664</v>
      </c>
      <c r="L9" s="74">
        <v>8.5634303771544857</v>
      </c>
      <c r="M9" s="74">
        <v>8.1717045821412935</v>
      </c>
      <c r="N9" s="74">
        <v>8.1996706728469011</v>
      </c>
      <c r="O9" s="74">
        <v>8.3199114147966107</v>
      </c>
      <c r="P9" s="74">
        <v>8.3061009811400375</v>
      </c>
      <c r="Q9" s="75">
        <v>9.3317559017303928</v>
      </c>
    </row>
    <row r="10" spans="1:19" s="17" customFormat="1">
      <c r="A10" s="14" t="s">
        <v>74</v>
      </c>
      <c r="B10" s="14" t="s">
        <v>137</v>
      </c>
      <c r="C10" s="105">
        <v>3111999.8</v>
      </c>
      <c r="D10" s="327">
        <v>2953999.8</v>
      </c>
      <c r="E10" s="445">
        <v>2953999.8</v>
      </c>
      <c r="F10" s="105">
        <v>9.3493036120043058</v>
      </c>
      <c r="G10" s="76">
        <v>7.5847803713459978</v>
      </c>
      <c r="H10" s="76">
        <v>8.0574396450534636</v>
      </c>
      <c r="I10" s="76">
        <v>8.3530782568096331</v>
      </c>
      <c r="J10" s="76">
        <v>8.2874144405832393</v>
      </c>
      <c r="K10" s="76">
        <v>8.2857775752049783</v>
      </c>
      <c r="L10" s="76">
        <v>8.5757734309934648</v>
      </c>
      <c r="M10" s="76">
        <v>8.1923253346191824</v>
      </c>
      <c r="N10" s="76">
        <v>8.2502774035394264</v>
      </c>
      <c r="O10" s="76">
        <v>8.373626836399934</v>
      </c>
      <c r="P10" s="76">
        <v>8.3488544244315683</v>
      </c>
      <c r="Q10" s="77">
        <v>9.2968200607190319</v>
      </c>
      <c r="R10"/>
      <c r="S10"/>
    </row>
    <row r="11" spans="1:19" s="17" customFormat="1">
      <c r="A11" s="15" t="s">
        <v>75</v>
      </c>
      <c r="B11" s="15" t="s">
        <v>24</v>
      </c>
      <c r="C11" s="106">
        <v>1532356.2</v>
      </c>
      <c r="D11" s="328">
        <v>1518756.2</v>
      </c>
      <c r="E11" s="446">
        <v>1518756.2</v>
      </c>
      <c r="F11" s="106">
        <v>9.578699859793165</v>
      </c>
      <c r="G11" s="78">
        <v>7.8451656032745758</v>
      </c>
      <c r="H11" s="78">
        <v>7.9334482387627432</v>
      </c>
      <c r="I11" s="78">
        <v>8.4272990622194683</v>
      </c>
      <c r="J11" s="78">
        <v>8.5121842465564885</v>
      </c>
      <c r="K11" s="78">
        <v>8.2215435235754128</v>
      </c>
      <c r="L11" s="78">
        <v>8.539422983096296</v>
      </c>
      <c r="M11" s="78">
        <v>8.1315969607235203</v>
      </c>
      <c r="N11" s="78">
        <v>8.1012399488476188</v>
      </c>
      <c r="O11" s="78">
        <v>8.2154342481038043</v>
      </c>
      <c r="P11" s="78">
        <v>8.2229449993356525</v>
      </c>
      <c r="Q11" s="79">
        <v>9.3997065493460994</v>
      </c>
      <c r="R11"/>
      <c r="S11"/>
    </row>
    <row r="12" spans="1:19">
      <c r="A12" s="16" t="s">
        <v>181</v>
      </c>
      <c r="B12" s="16" t="s">
        <v>195</v>
      </c>
      <c r="C12" s="107">
        <v>383647.5</v>
      </c>
      <c r="D12" s="329">
        <v>623747.5</v>
      </c>
      <c r="E12" s="447">
        <v>623747.5</v>
      </c>
      <c r="F12" s="107">
        <v>5.1256317660591826</v>
      </c>
      <c r="G12" s="80">
        <v>5.1256317660591826</v>
      </c>
      <c r="H12" s="80">
        <v>5.1253111234914774</v>
      </c>
      <c r="I12" s="80">
        <v>5.1256317660591826</v>
      </c>
      <c r="J12" s="80">
        <v>5.1256317660591826</v>
      </c>
      <c r="K12" s="80">
        <v>5.1253111234914774</v>
      </c>
      <c r="L12" s="80">
        <v>11.541048260714472</v>
      </c>
      <c r="M12" s="80">
        <v>11.541208581998324</v>
      </c>
      <c r="N12" s="80">
        <v>11.540887939430618</v>
      </c>
      <c r="O12" s="80">
        <v>11.541208581998324</v>
      </c>
      <c r="P12" s="80">
        <v>11.541208581998324</v>
      </c>
      <c r="Q12" s="81">
        <v>11.541288742640251</v>
      </c>
    </row>
    <row r="13" spans="1:19" s="17" customFormat="1">
      <c r="A13" s="14" t="s">
        <v>74</v>
      </c>
      <c r="B13" s="14" t="s">
        <v>137</v>
      </c>
      <c r="C13" s="105">
        <v>0</v>
      </c>
      <c r="D13" s="327">
        <v>208000</v>
      </c>
      <c r="E13" s="445">
        <v>208000</v>
      </c>
      <c r="F13" s="105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16.666346153846153</v>
      </c>
      <c r="M13" s="76">
        <v>16.666826923076922</v>
      </c>
      <c r="N13" s="76">
        <v>16.666346153846153</v>
      </c>
      <c r="O13" s="76">
        <v>16.666826923076922</v>
      </c>
      <c r="P13" s="76">
        <v>16.666826923076922</v>
      </c>
      <c r="Q13" s="77">
        <v>16.666826923076922</v>
      </c>
      <c r="R13"/>
      <c r="S13"/>
    </row>
    <row r="14" spans="1:19" s="17" customFormat="1">
      <c r="A14" s="15" t="s">
        <v>75</v>
      </c>
      <c r="B14" s="15" t="s">
        <v>24</v>
      </c>
      <c r="C14" s="106">
        <v>383647.5</v>
      </c>
      <c r="D14" s="328">
        <v>415747.5</v>
      </c>
      <c r="E14" s="446">
        <v>415747.5</v>
      </c>
      <c r="F14" s="106">
        <v>7.6900041491530322</v>
      </c>
      <c r="G14" s="78">
        <v>7.6900041491530322</v>
      </c>
      <c r="H14" s="78">
        <v>7.6895230879319776</v>
      </c>
      <c r="I14" s="78">
        <v>7.6900041491530322</v>
      </c>
      <c r="J14" s="78">
        <v>7.6900041491530322</v>
      </c>
      <c r="K14" s="78">
        <v>7.6895230879319776</v>
      </c>
      <c r="L14" s="78">
        <v>8.976842915471531</v>
      </c>
      <c r="M14" s="78">
        <v>8.976842915471531</v>
      </c>
      <c r="N14" s="78">
        <v>8.9766023848610033</v>
      </c>
      <c r="O14" s="78">
        <v>8.976842915471531</v>
      </c>
      <c r="P14" s="78">
        <v>8.976842915471531</v>
      </c>
      <c r="Q14" s="79">
        <v>8.976963180776794</v>
      </c>
      <c r="R14"/>
      <c r="S14"/>
    </row>
    <row r="15" spans="1:19">
      <c r="A15" s="137" t="s">
        <v>148</v>
      </c>
      <c r="B15" s="137" t="s">
        <v>158</v>
      </c>
      <c r="C15" s="216">
        <v>5400</v>
      </c>
      <c r="D15" s="397">
        <v>5400</v>
      </c>
      <c r="E15" s="448">
        <v>5400</v>
      </c>
      <c r="F15" s="216">
        <v>8.3333333333333321</v>
      </c>
      <c r="G15" s="180">
        <v>8.3333333333333321</v>
      </c>
      <c r="H15" s="180">
        <v>8.3333333333333321</v>
      </c>
      <c r="I15" s="180">
        <v>8.3333333333333321</v>
      </c>
      <c r="J15" s="180">
        <v>8.3333333333333321</v>
      </c>
      <c r="K15" s="180">
        <v>8.3333333333333321</v>
      </c>
      <c r="L15" s="180">
        <v>8.3333333333333321</v>
      </c>
      <c r="M15" s="180">
        <v>8.3333333333333321</v>
      </c>
      <c r="N15" s="180">
        <v>8.3333333333333321</v>
      </c>
      <c r="O15" s="180">
        <v>8.3333333333333321</v>
      </c>
      <c r="P15" s="180">
        <v>8.3333333333333321</v>
      </c>
      <c r="Q15" s="179">
        <v>8.3333333333333321</v>
      </c>
    </row>
    <row r="16" spans="1:19" s="17" customFormat="1">
      <c r="A16" s="189" t="s">
        <v>74</v>
      </c>
      <c r="B16" s="189" t="s">
        <v>137</v>
      </c>
      <c r="C16" s="217">
        <v>0</v>
      </c>
      <c r="D16" s="398">
        <v>0</v>
      </c>
      <c r="E16" s="449">
        <v>0</v>
      </c>
      <c r="F16" s="217" t="s">
        <v>256</v>
      </c>
      <c r="G16" s="191" t="s">
        <v>256</v>
      </c>
      <c r="H16" s="191" t="s">
        <v>256</v>
      </c>
      <c r="I16" s="191" t="s">
        <v>256</v>
      </c>
      <c r="J16" s="191" t="s">
        <v>256</v>
      </c>
      <c r="K16" s="191" t="s">
        <v>256</v>
      </c>
      <c r="L16" s="191" t="s">
        <v>256</v>
      </c>
      <c r="M16" s="191" t="s">
        <v>256</v>
      </c>
      <c r="N16" s="191" t="s">
        <v>256</v>
      </c>
      <c r="O16" s="191" t="s">
        <v>256</v>
      </c>
      <c r="P16" s="191" t="s">
        <v>256</v>
      </c>
      <c r="Q16" s="190" t="s">
        <v>256</v>
      </c>
      <c r="R16"/>
      <c r="S16"/>
    </row>
    <row r="17" spans="1:19" s="17" customFormat="1">
      <c r="A17" s="15" t="s">
        <v>75</v>
      </c>
      <c r="B17" s="15" t="s">
        <v>24</v>
      </c>
      <c r="C17" s="106">
        <v>5400</v>
      </c>
      <c r="D17" s="328">
        <v>5400</v>
      </c>
      <c r="E17" s="446">
        <v>5400</v>
      </c>
      <c r="F17" s="106">
        <v>8.3333333333333321</v>
      </c>
      <c r="G17" s="78">
        <v>8.3333333333333321</v>
      </c>
      <c r="H17" s="78">
        <v>8.3333333333333321</v>
      </c>
      <c r="I17" s="78">
        <v>8.3333333333333321</v>
      </c>
      <c r="J17" s="78">
        <v>8.3333333333333321</v>
      </c>
      <c r="K17" s="78">
        <v>8.3333333333333321</v>
      </c>
      <c r="L17" s="78">
        <v>8.3333333333333321</v>
      </c>
      <c r="M17" s="78">
        <v>8.3333333333333321</v>
      </c>
      <c r="N17" s="78">
        <v>8.3333333333333321</v>
      </c>
      <c r="O17" s="78">
        <v>8.3333333333333321</v>
      </c>
      <c r="P17" s="78">
        <v>8.3333333333333321</v>
      </c>
      <c r="Q17" s="79">
        <v>8.3333333333333321</v>
      </c>
      <c r="R17"/>
      <c r="S17"/>
    </row>
    <row r="18" spans="1:19">
      <c r="A18" s="16" t="s">
        <v>63</v>
      </c>
      <c r="B18" s="16" t="s">
        <v>133</v>
      </c>
      <c r="C18" s="107">
        <v>142146.9</v>
      </c>
      <c r="D18" s="329">
        <v>149146.9</v>
      </c>
      <c r="E18" s="447">
        <v>149146.9</v>
      </c>
      <c r="F18" s="107">
        <v>8.7078035145215882</v>
      </c>
      <c r="G18" s="80">
        <v>11.013606048801552</v>
      </c>
      <c r="H18" s="80">
        <v>8.7335606707212872</v>
      </c>
      <c r="I18" s="80">
        <v>10.711110321434766</v>
      </c>
      <c r="J18" s="80">
        <v>9.2657815884875934</v>
      </c>
      <c r="K18" s="80">
        <v>8.3718836931910747</v>
      </c>
      <c r="L18" s="80">
        <v>8.6158264100695341</v>
      </c>
      <c r="M18" s="80">
        <v>10.50228667173103</v>
      </c>
      <c r="N18" s="80">
        <v>8.2823578632877997</v>
      </c>
      <c r="O18" s="80">
        <v>8.1444341116040846</v>
      </c>
      <c r="P18" s="80">
        <v>11.188699195222943</v>
      </c>
      <c r="Q18" s="81">
        <v>12.430533252786351</v>
      </c>
    </row>
    <row r="19" spans="1:19" s="17" customFormat="1">
      <c r="A19" s="14" t="s">
        <v>74</v>
      </c>
      <c r="B19" s="14" t="s">
        <v>137</v>
      </c>
      <c r="C19" s="105">
        <v>4863.6000000000004</v>
      </c>
      <c r="D19" s="327">
        <v>4863.6000000000004</v>
      </c>
      <c r="E19" s="445">
        <v>4863.6000000000004</v>
      </c>
      <c r="F19" s="105">
        <v>29.22396989884037</v>
      </c>
      <c r="G19" s="76">
        <v>13.197343531540417</v>
      </c>
      <c r="H19" s="76">
        <v>8.2506579488444771</v>
      </c>
      <c r="I19" s="76">
        <v>9.2798955506209282</v>
      </c>
      <c r="J19" s="76">
        <v>10.125174767661829</v>
      </c>
      <c r="K19" s="76">
        <v>7.544062011678573</v>
      </c>
      <c r="L19" s="76">
        <v>8.660375030841335</v>
      </c>
      <c r="M19" s="76">
        <v>9.9957027716095581</v>
      </c>
      <c r="N19" s="76">
        <v>6.9008964553005727</v>
      </c>
      <c r="O19" s="76">
        <v>8.5812361213915604</v>
      </c>
      <c r="P19" s="76">
        <v>10.740356937248135</v>
      </c>
      <c r="Q19" s="77">
        <v>0.83707541738628854</v>
      </c>
      <c r="R19"/>
      <c r="S19"/>
    </row>
    <row r="20" spans="1:19" s="17" customFormat="1">
      <c r="A20" s="15" t="s">
        <v>75</v>
      </c>
      <c r="B20" s="15" t="s">
        <v>24</v>
      </c>
      <c r="C20" s="106">
        <v>137283.29999999999</v>
      </c>
      <c r="D20" s="328">
        <v>144283.29999999999</v>
      </c>
      <c r="E20" s="446">
        <v>144283.29999999999</v>
      </c>
      <c r="F20" s="106">
        <v>8.0162305686105029</v>
      </c>
      <c r="G20" s="78">
        <v>10.939995134572055</v>
      </c>
      <c r="H20" s="78">
        <v>8.7498386854195918</v>
      </c>
      <c r="I20" s="78">
        <v>10.759354686231877</v>
      </c>
      <c r="J20" s="78">
        <v>9.2368125763688482</v>
      </c>
      <c r="K20" s="78">
        <v>8.3997884717080993</v>
      </c>
      <c r="L20" s="78">
        <v>8.614324734740606</v>
      </c>
      <c r="M20" s="78">
        <v>10.51936294775626</v>
      </c>
      <c r="N20" s="78">
        <v>8.3289251077567492</v>
      </c>
      <c r="O20" s="78">
        <v>8.1297100911886648</v>
      </c>
      <c r="P20" s="78">
        <v>11.203812222204498</v>
      </c>
      <c r="Q20" s="79">
        <v>12.821333446074497</v>
      </c>
      <c r="R20"/>
      <c r="S20"/>
    </row>
    <row r="21" spans="1:19">
      <c r="A21" s="16" t="s">
        <v>159</v>
      </c>
      <c r="B21" s="16" t="s">
        <v>145</v>
      </c>
      <c r="C21" s="107">
        <v>16</v>
      </c>
      <c r="D21" s="329">
        <v>16</v>
      </c>
      <c r="E21" s="447">
        <v>16</v>
      </c>
      <c r="F21" s="107">
        <v>4.375</v>
      </c>
      <c r="G21" s="80">
        <v>11.468750000000002</v>
      </c>
      <c r="H21" s="80">
        <v>15.168749999999998</v>
      </c>
      <c r="I21" s="80">
        <v>15.306249999999999</v>
      </c>
      <c r="J21" s="80">
        <v>6.4187500000000064</v>
      </c>
      <c r="K21" s="80">
        <v>15.818750000000003</v>
      </c>
      <c r="L21" s="80">
        <v>5.3937499999999972</v>
      </c>
      <c r="M21" s="80">
        <v>4.4937500000000075</v>
      </c>
      <c r="N21" s="80">
        <v>26.774999999999991</v>
      </c>
      <c r="O21" s="80">
        <v>7.4687500000000018</v>
      </c>
      <c r="P21" s="80">
        <v>12.262499999999976</v>
      </c>
      <c r="Q21" s="81">
        <v>29.587500000000013</v>
      </c>
    </row>
    <row r="22" spans="1:19" s="17" customFormat="1">
      <c r="A22" s="14" t="s">
        <v>74</v>
      </c>
      <c r="B22" s="14" t="s">
        <v>137</v>
      </c>
      <c r="C22" s="105">
        <v>1</v>
      </c>
      <c r="D22" s="327">
        <v>1</v>
      </c>
      <c r="E22" s="445">
        <v>1</v>
      </c>
      <c r="F22" s="105">
        <v>0</v>
      </c>
      <c r="G22" s="76">
        <v>0</v>
      </c>
      <c r="H22" s="76">
        <v>158</v>
      </c>
      <c r="I22" s="76">
        <v>66.299999999999983</v>
      </c>
      <c r="J22" s="76">
        <v>0</v>
      </c>
      <c r="K22" s="76">
        <v>145.70000000000002</v>
      </c>
      <c r="L22" s="76">
        <v>0</v>
      </c>
      <c r="M22" s="76">
        <v>0</v>
      </c>
      <c r="N22" s="76">
        <v>214.19999999999993</v>
      </c>
      <c r="O22" s="76">
        <v>0</v>
      </c>
      <c r="P22" s="76">
        <v>116.19999999999999</v>
      </c>
      <c r="Q22" s="77">
        <v>247.90000000000009</v>
      </c>
      <c r="R22"/>
      <c r="S22"/>
    </row>
    <row r="23" spans="1:19" s="17" customFormat="1">
      <c r="A23" s="15" t="s">
        <v>75</v>
      </c>
      <c r="B23" s="15" t="s">
        <v>24</v>
      </c>
      <c r="C23" s="106">
        <v>15</v>
      </c>
      <c r="D23" s="328">
        <v>15</v>
      </c>
      <c r="E23" s="446">
        <v>15</v>
      </c>
      <c r="F23" s="106">
        <v>4.6666666666666661</v>
      </c>
      <c r="G23" s="78">
        <v>12.233333333333334</v>
      </c>
      <c r="H23" s="78">
        <v>5.6466666666666665</v>
      </c>
      <c r="I23" s="78">
        <v>11.906666666666666</v>
      </c>
      <c r="J23" s="78">
        <v>6.8466666666666676</v>
      </c>
      <c r="K23" s="78">
        <v>7.1599999999999984</v>
      </c>
      <c r="L23" s="78">
        <v>5.7533333333333303</v>
      </c>
      <c r="M23" s="78">
        <v>4.793333333333341</v>
      </c>
      <c r="N23" s="78">
        <v>14.279999999999996</v>
      </c>
      <c r="O23" s="78">
        <v>7.9666666666666694</v>
      </c>
      <c r="P23" s="78">
        <v>5.3333333333333259</v>
      </c>
      <c r="Q23" s="79">
        <v>15.033333333333337</v>
      </c>
      <c r="R23"/>
      <c r="S23"/>
    </row>
    <row r="24" spans="1:19">
      <c r="A24" s="16" t="s">
        <v>160</v>
      </c>
      <c r="B24" s="16" t="s">
        <v>196</v>
      </c>
      <c r="C24" s="107">
        <v>2374.8000000000002</v>
      </c>
      <c r="D24" s="329">
        <v>2374.8000000000002</v>
      </c>
      <c r="E24" s="447">
        <v>6123.6549999999997</v>
      </c>
      <c r="F24" s="107">
        <v>3.2744006643091428</v>
      </c>
      <c r="G24" s="80">
        <v>6.2511849540837936</v>
      </c>
      <c r="H24" s="80">
        <v>3.7270225053501567</v>
      </c>
      <c r="I24" s="80">
        <v>10.543213162727165</v>
      </c>
      <c r="J24" s="80">
        <v>9.6046070524874381</v>
      </c>
      <c r="K24" s="80">
        <v>18.065648701633254</v>
      </c>
      <c r="L24" s="80">
        <v>22.954934593800608</v>
      </c>
      <c r="M24" s="80">
        <v>3.5791369696692428</v>
      </c>
      <c r="N24" s="80">
        <v>3.8276976740198529</v>
      </c>
      <c r="O24" s="80">
        <v>4.570179084223394</v>
      </c>
      <c r="P24" s="80">
        <v>0.98179926857408373</v>
      </c>
      <c r="Q24" s="81">
        <v>10.681692551262273</v>
      </c>
    </row>
    <row r="25" spans="1:19" s="17" customFormat="1">
      <c r="A25" s="14" t="s">
        <v>74</v>
      </c>
      <c r="B25" s="14" t="s">
        <v>137</v>
      </c>
      <c r="C25" s="105">
        <v>1955</v>
      </c>
      <c r="D25" s="327">
        <v>1955</v>
      </c>
      <c r="E25" s="445">
        <v>5252.6049999999996</v>
      </c>
      <c r="F25" s="105">
        <v>3.402901988632308</v>
      </c>
      <c r="G25" s="76">
        <v>3.7294827994871111</v>
      </c>
      <c r="H25" s="76">
        <v>3.2406967590367088</v>
      </c>
      <c r="I25" s="76">
        <v>10.936325880206111</v>
      </c>
      <c r="J25" s="76">
        <v>10.44698773275355</v>
      </c>
      <c r="K25" s="76">
        <v>11.392842218289784</v>
      </c>
      <c r="L25" s="76">
        <v>24.572873840694292</v>
      </c>
      <c r="M25" s="76">
        <v>3.4827100077009323</v>
      </c>
      <c r="N25" s="76">
        <v>3.7146711012916485</v>
      </c>
      <c r="O25" s="76">
        <v>3.7241901875355135</v>
      </c>
      <c r="P25" s="76">
        <v>0</v>
      </c>
      <c r="Q25" s="77">
        <v>9.3256393732252842</v>
      </c>
      <c r="R25"/>
      <c r="S25"/>
    </row>
    <row r="26" spans="1:19" s="17" customFormat="1">
      <c r="A26" s="15" t="s">
        <v>75</v>
      </c>
      <c r="B26" s="15" t="s">
        <v>24</v>
      </c>
      <c r="C26" s="106">
        <v>419.8</v>
      </c>
      <c r="D26" s="328">
        <v>419.8</v>
      </c>
      <c r="E26" s="446">
        <v>871.05</v>
      </c>
      <c r="F26" s="106">
        <v>2.4995120831180757</v>
      </c>
      <c r="G26" s="78">
        <v>21.457551231272603</v>
      </c>
      <c r="H26" s="78">
        <v>6.6596636243614045</v>
      </c>
      <c r="I26" s="78">
        <v>8.1726651742150267</v>
      </c>
      <c r="J26" s="78">
        <v>4.5248837609781285</v>
      </c>
      <c r="K26" s="78">
        <v>58.304000918431775</v>
      </c>
      <c r="L26" s="78">
        <v>13.198438665977847</v>
      </c>
      <c r="M26" s="78">
        <v>4.160610757132182</v>
      </c>
      <c r="N26" s="78">
        <v>4.509270420756561</v>
      </c>
      <c r="O26" s="78">
        <v>9.671660639458139</v>
      </c>
      <c r="P26" s="78">
        <v>6.9022444176568598</v>
      </c>
      <c r="Q26" s="79">
        <v>18.858963320130872</v>
      </c>
      <c r="R26"/>
      <c r="S26"/>
    </row>
    <row r="27" spans="1:19" ht="15.75" customHeight="1">
      <c r="A27" s="43" t="s">
        <v>161</v>
      </c>
      <c r="B27" s="43" t="s">
        <v>7</v>
      </c>
      <c r="C27" s="218">
        <v>5177941.2</v>
      </c>
      <c r="D27" s="399">
        <v>5253441.2</v>
      </c>
      <c r="E27" s="450">
        <v>5257190.0549999997</v>
      </c>
      <c r="F27" s="218">
        <v>8.8881158016266539</v>
      </c>
      <c r="G27" s="84">
        <v>7.4647372435539632</v>
      </c>
      <c r="H27" s="84">
        <v>7.6881751614741605</v>
      </c>
      <c r="I27" s="84">
        <v>8.0610441236939483</v>
      </c>
      <c r="J27" s="84">
        <v>8.0065459607965419</v>
      </c>
      <c r="K27" s="84">
        <v>7.9061488105169868</v>
      </c>
      <c r="L27" s="84">
        <v>8.9347184158439195</v>
      </c>
      <c r="M27" s="84">
        <v>8.632408763087799</v>
      </c>
      <c r="N27" s="84">
        <v>8.593541726160792</v>
      </c>
      <c r="O27" s="84">
        <v>8.6927723787608144</v>
      </c>
      <c r="P27" s="84">
        <v>8.7632234555004871</v>
      </c>
      <c r="Q27" s="85">
        <v>9.6824304557123284</v>
      </c>
    </row>
    <row r="28" spans="1:19" s="17" customFormat="1">
      <c r="A28" s="44" t="s">
        <v>74</v>
      </c>
      <c r="B28" s="44" t="s">
        <v>137</v>
      </c>
      <c r="C28" s="219">
        <v>3118819.4</v>
      </c>
      <c r="D28" s="400">
        <v>3168819.4</v>
      </c>
      <c r="E28" s="451">
        <v>3172117.0049999999</v>
      </c>
      <c r="F28" s="219">
        <v>8.7568802652032058</v>
      </c>
      <c r="G28" s="86">
        <v>7.0896551938505814</v>
      </c>
      <c r="H28" s="86">
        <v>7.521470066328777</v>
      </c>
      <c r="I28" s="86">
        <v>7.8110724355200816</v>
      </c>
      <c r="J28" s="86">
        <v>7.7503885453304697</v>
      </c>
      <c r="K28" s="86">
        <v>7.7465189213598959</v>
      </c>
      <c r="L28" s="86">
        <v>9.1328993080442853</v>
      </c>
      <c r="M28" s="86">
        <v>8.7429737794303097</v>
      </c>
      <c r="N28" s="86">
        <v>8.7926160529504287</v>
      </c>
      <c r="O28" s="86">
        <v>8.9100400002426881</v>
      </c>
      <c r="P28" s="86">
        <v>8.8841512641492084</v>
      </c>
      <c r="Q28" s="87">
        <v>9.7672335387262894</v>
      </c>
      <c r="R28" s="12"/>
      <c r="S28" s="12"/>
    </row>
    <row r="29" spans="1:19" s="17" customFormat="1">
      <c r="A29" s="45" t="s">
        <v>75</v>
      </c>
      <c r="B29" s="45" t="s">
        <v>138</v>
      </c>
      <c r="C29" s="220">
        <v>2059121.8</v>
      </c>
      <c r="D29" s="401">
        <v>2084621.8</v>
      </c>
      <c r="E29" s="452">
        <v>2085073.05</v>
      </c>
      <c r="F29" s="220">
        <v>9.0877704260769185</v>
      </c>
      <c r="G29" s="88">
        <v>8.0353667225232233</v>
      </c>
      <c r="H29" s="88">
        <v>7.9417912480332475</v>
      </c>
      <c r="I29" s="88">
        <v>8.4413374869527988</v>
      </c>
      <c r="J29" s="88">
        <v>8.3962499539284696</v>
      </c>
      <c r="K29" s="88">
        <v>8.14900106257668</v>
      </c>
      <c r="L29" s="88">
        <v>8.6332167594799589</v>
      </c>
      <c r="M29" s="88">
        <v>8.4642011463339379</v>
      </c>
      <c r="N29" s="88">
        <v>8.290680846889277</v>
      </c>
      <c r="O29" s="88">
        <v>8.362233208088325</v>
      </c>
      <c r="P29" s="88">
        <v>8.5792504488032186</v>
      </c>
      <c r="Q29" s="89">
        <v>9.5534156465165587</v>
      </c>
      <c r="R29" s="12"/>
      <c r="S29" s="12"/>
    </row>
    <row r="30" spans="1:19" s="17" customFormat="1">
      <c r="A30" s="71" t="s">
        <v>64</v>
      </c>
      <c r="B30" s="71" t="s">
        <v>3</v>
      </c>
      <c r="C30" s="408">
        <v>0</v>
      </c>
      <c r="D30" s="409">
        <v>-12771.671999999322</v>
      </c>
      <c r="E30" s="460">
        <v>-199625.38900000043</v>
      </c>
      <c r="F30" s="221">
        <v>-12.777690316736198</v>
      </c>
      <c r="G30" s="92">
        <v>18.898302059163477</v>
      </c>
      <c r="H30" s="92">
        <v>16.878665669124825</v>
      </c>
      <c r="I30" s="92">
        <v>7.5977474989416409</v>
      </c>
      <c r="J30" s="92">
        <v>12.431404203800954</v>
      </c>
      <c r="K30" s="92">
        <v>12.342505191060953</v>
      </c>
      <c r="L30" s="92">
        <v>-14.386420556956441</v>
      </c>
      <c r="M30" s="92">
        <v>-5.0443102705738037</v>
      </c>
      <c r="N30" s="92">
        <v>-4.9035431059328278</v>
      </c>
      <c r="O30" s="92">
        <v>-6.4855242436123506</v>
      </c>
      <c r="P30" s="92">
        <v>22.197519174277666</v>
      </c>
      <c r="Q30" s="93">
        <v>24.462555211350832</v>
      </c>
      <c r="R30"/>
      <c r="S30"/>
    </row>
    <row r="31" spans="1:19" s="17" customFormat="1">
      <c r="A31" s="69" t="s">
        <v>74</v>
      </c>
      <c r="B31" s="69" t="s">
        <v>137</v>
      </c>
      <c r="C31" s="395">
        <v>0</v>
      </c>
      <c r="D31" s="403">
        <v>-12771.671999999788</v>
      </c>
      <c r="E31" s="455">
        <v>-15164.490999999922</v>
      </c>
      <c r="F31" s="222">
        <v>-92.603352133613072</v>
      </c>
      <c r="G31" s="94">
        <v>250.23228936599554</v>
      </c>
      <c r="H31" s="94">
        <v>159.36002731644678</v>
      </c>
      <c r="I31" s="94">
        <v>87.567508860006257</v>
      </c>
      <c r="J31" s="94">
        <v>112.58001340104376</v>
      </c>
      <c r="K31" s="94">
        <v>94.942289853320304</v>
      </c>
      <c r="L31" s="94">
        <v>-199.25871564037783</v>
      </c>
      <c r="M31" s="94">
        <v>-113.63482625298653</v>
      </c>
      <c r="N31" s="94">
        <v>-118.09070281357333</v>
      </c>
      <c r="O31" s="94">
        <v>-110.7500937552086</v>
      </c>
      <c r="P31" s="94">
        <v>189.94367829425443</v>
      </c>
      <c r="Q31" s="95">
        <v>-228.67688074727138</v>
      </c>
      <c r="R31"/>
      <c r="S31"/>
    </row>
    <row r="32" spans="1:19">
      <c r="A32" s="46" t="s">
        <v>75</v>
      </c>
      <c r="B32" s="46" t="s">
        <v>138</v>
      </c>
      <c r="C32" s="223">
        <v>0</v>
      </c>
      <c r="D32" s="404">
        <v>0</v>
      </c>
      <c r="E32" s="456">
        <v>-184460.89800000028</v>
      </c>
      <c r="F32" s="223">
        <v>-6.2152397198022902</v>
      </c>
      <c r="G32" s="96">
        <v>-0.11961559462859261</v>
      </c>
      <c r="H32" s="96">
        <v>5.165303380448659</v>
      </c>
      <c r="I32" s="96">
        <v>1.0234505092781112</v>
      </c>
      <c r="J32" s="96">
        <v>4.1982084463234379</v>
      </c>
      <c r="K32" s="96">
        <v>5.551994547917718</v>
      </c>
      <c r="L32" s="96">
        <v>0.81189130934416487</v>
      </c>
      <c r="M32" s="96">
        <v>3.8828928394352626</v>
      </c>
      <c r="N32" s="96">
        <v>4.401549102292595</v>
      </c>
      <c r="O32" s="96">
        <v>2.0860437316096214</v>
      </c>
      <c r="P32" s="96">
        <v>8.4071432851856773</v>
      </c>
      <c r="Q32" s="97">
        <v>45.273094138357372</v>
      </c>
    </row>
    <row r="33" spans="1:19" s="17" customFormat="1">
      <c r="A33" s="72" t="s">
        <v>213</v>
      </c>
      <c r="B33" s="72" t="s">
        <v>25</v>
      </c>
      <c r="C33" s="224">
        <v>0</v>
      </c>
      <c r="D33" s="410">
        <v>0</v>
      </c>
      <c r="E33" s="461">
        <v>0</v>
      </c>
      <c r="F33" s="224" t="s">
        <v>256</v>
      </c>
      <c r="G33" s="98" t="s">
        <v>256</v>
      </c>
      <c r="H33" s="98" t="s">
        <v>256</v>
      </c>
      <c r="I33" s="98" t="s">
        <v>256</v>
      </c>
      <c r="J33" s="98" t="s">
        <v>256</v>
      </c>
      <c r="K33" s="98" t="s">
        <v>256</v>
      </c>
      <c r="L33" s="98" t="s">
        <v>256</v>
      </c>
      <c r="M33" s="98" t="s">
        <v>256</v>
      </c>
      <c r="N33" s="98" t="s">
        <v>256</v>
      </c>
      <c r="O33" s="98" t="s">
        <v>256</v>
      </c>
      <c r="P33" s="98" t="s">
        <v>256</v>
      </c>
      <c r="Q33" s="99" t="s">
        <v>256</v>
      </c>
      <c r="R33"/>
      <c r="S33"/>
    </row>
    <row r="34" spans="1:19" s="17" customFormat="1">
      <c r="A34" s="69" t="s">
        <v>74</v>
      </c>
      <c r="B34" s="69" t="s">
        <v>137</v>
      </c>
      <c r="C34" s="225">
        <v>0</v>
      </c>
      <c r="D34" s="406">
        <v>0</v>
      </c>
      <c r="E34" s="458">
        <v>0</v>
      </c>
      <c r="F34" s="225" t="s">
        <v>256</v>
      </c>
      <c r="G34" s="100" t="s">
        <v>256</v>
      </c>
      <c r="H34" s="100" t="s">
        <v>256</v>
      </c>
      <c r="I34" s="100" t="s">
        <v>256</v>
      </c>
      <c r="J34" s="100" t="s">
        <v>256</v>
      </c>
      <c r="K34" s="100" t="s">
        <v>256</v>
      </c>
      <c r="L34" s="100" t="s">
        <v>256</v>
      </c>
      <c r="M34" s="100" t="s">
        <v>256</v>
      </c>
      <c r="N34" s="100" t="s">
        <v>256</v>
      </c>
      <c r="O34" s="100" t="s">
        <v>256</v>
      </c>
      <c r="P34" s="100" t="s">
        <v>256</v>
      </c>
      <c r="Q34" s="101" t="s">
        <v>256</v>
      </c>
      <c r="R34"/>
      <c r="S34"/>
    </row>
    <row r="35" spans="1:19" s="48" customFormat="1">
      <c r="A35" s="46" t="s">
        <v>75</v>
      </c>
      <c r="B35" s="46" t="s">
        <v>138</v>
      </c>
      <c r="C35" s="223">
        <v>0</v>
      </c>
      <c r="D35" s="404">
        <v>0</v>
      </c>
      <c r="E35" s="456">
        <v>0</v>
      </c>
      <c r="F35" s="223" t="s">
        <v>256</v>
      </c>
      <c r="G35" s="96" t="s">
        <v>256</v>
      </c>
      <c r="H35" s="96" t="s">
        <v>256</v>
      </c>
      <c r="I35" s="96" t="s">
        <v>256</v>
      </c>
      <c r="J35" s="96" t="s">
        <v>256</v>
      </c>
      <c r="K35" s="96" t="s">
        <v>256</v>
      </c>
      <c r="L35" s="96" t="s">
        <v>256</v>
      </c>
      <c r="M35" s="96" t="s">
        <v>256</v>
      </c>
      <c r="N35" s="96" t="s">
        <v>256</v>
      </c>
      <c r="O35" s="96" t="s">
        <v>256</v>
      </c>
      <c r="P35" s="96" t="s">
        <v>256</v>
      </c>
      <c r="Q35" s="97" t="s">
        <v>256</v>
      </c>
      <c r="R35"/>
      <c r="S35"/>
    </row>
    <row r="36" spans="1:19" ht="13.5">
      <c r="A36" s="73" t="s">
        <v>65</v>
      </c>
      <c r="B36" s="73" t="s">
        <v>136</v>
      </c>
      <c r="C36" s="226">
        <v>0</v>
      </c>
      <c r="D36" s="411">
        <v>-12771.671999999322</v>
      </c>
      <c r="E36" s="462">
        <v>-199625.38900000043</v>
      </c>
      <c r="F36" s="226">
        <v>-12.799340869412143</v>
      </c>
      <c r="G36" s="102">
        <v>19.041440164707758</v>
      </c>
      <c r="H36" s="102">
        <v>16.813204556861191</v>
      </c>
      <c r="I36" s="102">
        <v>7.7221014206765153</v>
      </c>
      <c r="J36" s="102">
        <v>12.938814611401964</v>
      </c>
      <c r="K36" s="102">
        <v>11.791873828233648</v>
      </c>
      <c r="L36" s="102">
        <v>-14.312385385007445</v>
      </c>
      <c r="M36" s="102">
        <v>-4.7062185061039044</v>
      </c>
      <c r="N36" s="102">
        <v>-5.209971062348731</v>
      </c>
      <c r="O36" s="102">
        <v>-6.2083535877294977</v>
      </c>
      <c r="P36" s="102">
        <v>22.369194231101222</v>
      </c>
      <c r="Q36" s="103">
        <v>22.662809188063193</v>
      </c>
    </row>
    <row r="37" spans="1:19">
      <c r="A37" s="69" t="s">
        <v>74</v>
      </c>
      <c r="B37" s="69" t="s">
        <v>137</v>
      </c>
      <c r="C37" s="225">
        <v>0</v>
      </c>
      <c r="D37" s="406">
        <v>-12771.671999999788</v>
      </c>
      <c r="E37" s="458">
        <v>-15164.490999999922</v>
      </c>
      <c r="F37" s="225">
        <v>-92.224229616411534</v>
      </c>
      <c r="G37" s="100">
        <v>251.21629865453676</v>
      </c>
      <c r="H37" s="100">
        <v>159.08558355173352</v>
      </c>
      <c r="I37" s="100">
        <v>88.682343508923935</v>
      </c>
      <c r="J37" s="100">
        <v>118.47066281354306</v>
      </c>
      <c r="K37" s="100">
        <v>86.917668387291528</v>
      </c>
      <c r="L37" s="100">
        <v>-198.2867212621953</v>
      </c>
      <c r="M37" s="100">
        <v>-109.12302958272571</v>
      </c>
      <c r="N37" s="100">
        <v>-122.8711270295922</v>
      </c>
      <c r="O37" s="100">
        <v>-106.55654053934396</v>
      </c>
      <c r="P37" s="100">
        <v>191.25532798958545</v>
      </c>
      <c r="Q37" s="101">
        <v>-233.28076755098937</v>
      </c>
    </row>
    <row r="38" spans="1:19" ht="13.5" thickBot="1">
      <c r="A38" s="230" t="s">
        <v>75</v>
      </c>
      <c r="B38" s="230" t="s">
        <v>138</v>
      </c>
      <c r="C38" s="227">
        <v>0</v>
      </c>
      <c r="D38" s="407">
        <v>0</v>
      </c>
      <c r="E38" s="459">
        <v>-184460.89800000028</v>
      </c>
      <c r="F38" s="227">
        <v>-6.2698377408961701</v>
      </c>
      <c r="G38" s="228">
        <v>-4.5605329320223445E-2</v>
      </c>
      <c r="H38" s="228">
        <v>5.1170226873773279</v>
      </c>
      <c r="I38" s="228">
        <v>1.0663772221254053</v>
      </c>
      <c r="J38" s="228">
        <v>4.2630639258842056</v>
      </c>
      <c r="K38" s="228">
        <v>5.6157983140687442</v>
      </c>
      <c r="L38" s="228">
        <v>0.8121054468683121</v>
      </c>
      <c r="M38" s="228">
        <v>3.8778652156404365</v>
      </c>
      <c r="N38" s="228">
        <v>4.4629274221574349</v>
      </c>
      <c r="O38" s="228">
        <v>2.0412494142795623</v>
      </c>
      <c r="P38" s="228">
        <v>8.4851012706227849</v>
      </c>
      <c r="Q38" s="229">
        <v>43.703875929303663</v>
      </c>
    </row>
    <row r="39" spans="1:19" ht="15">
      <c r="A39" s="466" t="s">
        <v>192</v>
      </c>
      <c r="B39" s="466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1:19">
      <c r="A40" s="12"/>
      <c r="B40" s="1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9">
      <c r="A41" s="12"/>
      <c r="B41" s="12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1:19">
      <c r="A42" s="12"/>
      <c r="B42" s="12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1:19">
      <c r="A43" s="12"/>
      <c r="B43" s="12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1:19">
      <c r="A44" s="9"/>
      <c r="B44" s="9"/>
      <c r="C44" s="59"/>
      <c r="D44" s="59"/>
      <c r="E44" s="59"/>
      <c r="F44" s="59"/>
      <c r="G44" s="59"/>
      <c r="H44" s="59"/>
      <c r="I44" s="60"/>
      <c r="J44" s="60"/>
      <c r="K44" s="60"/>
      <c r="L44" s="60"/>
      <c r="M44" s="60"/>
      <c r="N44" s="60"/>
      <c r="O44" s="60"/>
      <c r="P44" s="60"/>
      <c r="Q44" s="60"/>
    </row>
    <row r="45" spans="1:19">
      <c r="A45" s="11"/>
      <c r="B45" s="11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1:19">
      <c r="A46" s="7"/>
      <c r="B46" s="7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</row>
    <row r="47" spans="1:19">
      <c r="A47" s="7"/>
      <c r="B47" s="7"/>
      <c r="C47" s="59"/>
      <c r="D47" s="59"/>
      <c r="E47" s="59"/>
      <c r="F47" s="59"/>
      <c r="G47" s="59"/>
      <c r="H47" s="59"/>
      <c r="I47" s="60"/>
      <c r="J47" s="60"/>
      <c r="K47" s="60"/>
      <c r="L47" s="60"/>
      <c r="M47" s="60"/>
      <c r="N47" s="60"/>
      <c r="O47" s="60"/>
      <c r="P47" s="60"/>
      <c r="Q47" s="60"/>
    </row>
    <row r="48" spans="1:19"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</row>
    <row r="49" spans="3:17"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</row>
    <row r="50" spans="3:17"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</row>
    <row r="51" spans="3:17"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</row>
    <row r="52" spans="3:17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</row>
    <row r="53" spans="3:17"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</row>
    <row r="54" spans="3:17"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</row>
    <row r="55" spans="3:17"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</row>
    <row r="56" spans="3:17"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</row>
    <row r="57" spans="3:17"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</row>
    <row r="58" spans="3:17"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</row>
    <row r="59" spans="3:17"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</row>
    <row r="60" spans="3:17"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</row>
    <row r="61" spans="3:17"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</row>
    <row r="62" spans="3:17"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</row>
    <row r="63" spans="3:17"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</row>
    <row r="64" spans="3:17"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</row>
    <row r="65" spans="3:17"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</row>
    <row r="66" spans="3:17"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</row>
    <row r="67" spans="3:17"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</row>
    <row r="68" spans="3:17"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</row>
    <row r="69" spans="3:17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</row>
    <row r="70" spans="3:17"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</row>
    <row r="71" spans="3:17"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</row>
    <row r="72" spans="3:17"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</row>
    <row r="73" spans="3:17"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</row>
    <row r="74" spans="3:17"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</row>
    <row r="75" spans="3:17"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</row>
    <row r="76" spans="3:17"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</row>
    <row r="77" spans="3:17"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</row>
    <row r="78" spans="3:17"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</row>
    <row r="79" spans="3:17"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</row>
    <row r="80" spans="3:17"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</row>
    <row r="81" spans="3:17"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</row>
    <row r="82" spans="3:17"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</row>
    <row r="83" spans="3:17"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</row>
    <row r="84" spans="3:17"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</row>
    <row r="85" spans="3:17"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</row>
    <row r="86" spans="3:17"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</row>
    <row r="87" spans="3:17"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</row>
    <row r="88" spans="3:17"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</row>
    <row r="89" spans="3:17"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</row>
    <row r="90" spans="3:17"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</row>
    <row r="91" spans="3:17"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</row>
    <row r="92" spans="3:17"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3" spans="3:17"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</row>
    <row r="94" spans="3:17"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</row>
    <row r="95" spans="3:17"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</row>
    <row r="96" spans="3:17"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</row>
    <row r="97" spans="3:17"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</row>
    <row r="98" spans="3:17"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</row>
    <row r="99" spans="3:17"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</row>
    <row r="100" spans="3:17"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</row>
    <row r="101" spans="3:17"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</row>
    <row r="102" spans="3:17"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</row>
    <row r="103" spans="3:17"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</row>
    <row r="104" spans="3:17"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</row>
    <row r="105" spans="3:17"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</row>
    <row r="106" spans="3:17"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</row>
    <row r="107" spans="3:17"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</row>
    <row r="108" spans="3:17"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</row>
    <row r="109" spans="3:17"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</row>
    <row r="110" spans="3:17"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</row>
    <row r="111" spans="3:17"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</row>
    <row r="112" spans="3:17"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</row>
    <row r="113" spans="3:17"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</row>
    <row r="114" spans="3:17"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</row>
    <row r="115" spans="3:17"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</row>
    <row r="116" spans="3:17"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3:17"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</row>
    <row r="118" spans="3:17"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</row>
    <row r="119" spans="3:17"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</row>
    <row r="120" spans="3:17"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</row>
    <row r="121" spans="3:17"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</row>
    <row r="122" spans="3:17"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</row>
    <row r="123" spans="3:17"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</row>
    <row r="124" spans="3:17"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</row>
    <row r="125" spans="3:17"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</row>
    <row r="126" spans="3:17"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</row>
    <row r="127" spans="3:17"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</row>
    <row r="128" spans="3:17"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</row>
    <row r="129" spans="3:17"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</row>
    <row r="130" spans="3:17"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</row>
    <row r="131" spans="3:17"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</row>
    <row r="132" spans="3:17"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</row>
    <row r="133" spans="3:17"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</row>
    <row r="134" spans="3:17"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</row>
    <row r="135" spans="3:17"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</row>
    <row r="136" spans="3:17"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</row>
    <row r="137" spans="3:17"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</row>
    <row r="138" spans="3:17"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</row>
    <row r="139" spans="3:17"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</row>
    <row r="140" spans="3:17"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</row>
    <row r="141" spans="3:17"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</row>
    <row r="142" spans="3:17"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</row>
    <row r="143" spans="3:17"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</row>
    <row r="144" spans="3:17"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</row>
    <row r="145" spans="3:17"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</row>
    <row r="146" spans="3:17"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</row>
    <row r="147" spans="3:17"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</row>
    <row r="148" spans="3:17"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</row>
    <row r="149" spans="3:17"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</row>
    <row r="150" spans="3:17"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</row>
    <row r="151" spans="3:17"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</row>
    <row r="152" spans="3:17"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3:17"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</row>
    <row r="154" spans="3:17"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</row>
    <row r="155" spans="3:17"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</row>
    <row r="156" spans="3:17"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</row>
    <row r="157" spans="3:17"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</row>
    <row r="158" spans="3:17"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</row>
    <row r="159" spans="3:17"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</row>
    <row r="160" spans="3:17"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</row>
    <row r="161" spans="3:17"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</row>
    <row r="162" spans="3:17"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</row>
    <row r="163" spans="3:17"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</row>
    <row r="164" spans="3:17"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</row>
    <row r="165" spans="3:17"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</row>
    <row r="166" spans="3:17"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</row>
    <row r="167" spans="3:17"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</row>
    <row r="168" spans="3:17"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</row>
    <row r="169" spans="3:17"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</row>
    <row r="170" spans="3:17"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</row>
    <row r="171" spans="3:17"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</row>
    <row r="172" spans="3:17"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</row>
    <row r="173" spans="3:17"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</row>
    <row r="174" spans="3:17"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</row>
    <row r="175" spans="3:17"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</row>
    <row r="176" spans="3:17"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</row>
    <row r="177" spans="3:17"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</row>
    <row r="178" spans="3:17"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</row>
    <row r="179" spans="3:17"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</row>
    <row r="180" spans="3:17"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</row>
    <row r="181" spans="3:17"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</row>
    <row r="182" spans="3:17"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</row>
    <row r="183" spans="3:17"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</row>
    <row r="184" spans="3:17"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</row>
    <row r="185" spans="3:17"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</row>
    <row r="186" spans="3:17"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</row>
    <row r="187" spans="3:17"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</row>
    <row r="188" spans="3:17"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</row>
    <row r="189" spans="3:17"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</row>
    <row r="190" spans="3:17"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</row>
    <row r="191" spans="3:17"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</row>
    <row r="192" spans="3:17"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</row>
    <row r="193" spans="3:17"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</row>
    <row r="194" spans="3:17"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</row>
    <row r="195" spans="3:17"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</row>
    <row r="196" spans="3:17"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</row>
    <row r="197" spans="3:17"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</row>
    <row r="198" spans="3:17"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</row>
    <row r="199" spans="3:17"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</row>
    <row r="200" spans="3:17"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</row>
    <row r="201" spans="3:17"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</row>
    <row r="202" spans="3:17"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</row>
    <row r="203" spans="3:17"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</row>
    <row r="204" spans="3:17"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</row>
    <row r="205" spans="3:17"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</row>
    <row r="206" spans="3:17"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</row>
    <row r="207" spans="3:17"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</row>
    <row r="208" spans="3:17"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</row>
    <row r="209" spans="3:17"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</row>
    <row r="210" spans="3:17"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</row>
    <row r="211" spans="3:17"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</row>
    <row r="212" spans="3:17"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</row>
    <row r="213" spans="3:17"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</row>
    <row r="214" spans="3:17"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</row>
    <row r="215" spans="3:17"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</row>
    <row r="216" spans="3:17"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</row>
    <row r="217" spans="3:17"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</row>
    <row r="218" spans="3:17"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</row>
    <row r="219" spans="3:17"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</row>
    <row r="220" spans="3:17"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</row>
    <row r="221" spans="3:17"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</row>
    <row r="222" spans="3:17"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</row>
    <row r="223" spans="3:17"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</row>
    <row r="224" spans="3:17"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</row>
    <row r="225" spans="3:17"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</row>
    <row r="226" spans="3:17"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</row>
    <row r="227" spans="3:17"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</row>
    <row r="228" spans="3:17"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</row>
    <row r="229" spans="3:17"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</row>
    <row r="230" spans="3:17"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</row>
    <row r="231" spans="3:17"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</row>
    <row r="232" spans="3:17"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</row>
    <row r="233" spans="3:17"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</row>
    <row r="234" spans="3:17"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</row>
    <row r="235" spans="3:17"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</row>
    <row r="236" spans="3:17"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</row>
    <row r="237" spans="3:17"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</row>
    <row r="238" spans="3:17"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</row>
    <row r="239" spans="3:17"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</row>
    <row r="240" spans="3:17"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</row>
    <row r="241" spans="3:17"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</row>
    <row r="242" spans="3:17"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</row>
    <row r="243" spans="3:17"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</row>
    <row r="244" spans="3:17"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</row>
    <row r="245" spans="3:17"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</row>
    <row r="246" spans="3:17"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</row>
    <row r="247" spans="3:17"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</row>
    <row r="248" spans="3:17"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</row>
    <row r="249" spans="3:17"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</row>
    <row r="250" spans="3:17"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</row>
    <row r="251" spans="3:17"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</row>
    <row r="252" spans="3:17"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</row>
    <row r="253" spans="3:17"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</row>
    <row r="254" spans="3:17"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</row>
    <row r="255" spans="3:17"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</row>
    <row r="256" spans="3:17"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</row>
    <row r="257" spans="3:17"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</row>
    <row r="258" spans="3:17"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</row>
    <row r="259" spans="3:17"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</row>
    <row r="260" spans="3:17"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</row>
    <row r="261" spans="3:17"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</row>
    <row r="262" spans="3:17"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</row>
    <row r="263" spans="3:17"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</row>
    <row r="264" spans="3:17"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</row>
    <row r="265" spans="3:17"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</row>
    <row r="266" spans="3:17"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</row>
    <row r="267" spans="3:17"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</row>
    <row r="268" spans="3:17"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</row>
    <row r="269" spans="3:17"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</row>
    <row r="270" spans="3:17"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</row>
    <row r="271" spans="3:17"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</row>
    <row r="272" spans="3:17"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</row>
    <row r="273" spans="3:17"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</row>
    <row r="274" spans="3:17"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</row>
    <row r="275" spans="3:17"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</row>
    <row r="276" spans="3:17"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</row>
    <row r="277" spans="3:17"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</row>
    <row r="278" spans="3:17"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</row>
    <row r="279" spans="3:17"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</row>
    <row r="280" spans="3:17"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</row>
    <row r="281" spans="3:17"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</row>
    <row r="282" spans="3:17"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</row>
    <row r="283" spans="3:17"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</row>
    <row r="284" spans="3:17"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</row>
    <row r="285" spans="3:17"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</row>
    <row r="286" spans="3:17"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</row>
    <row r="287" spans="3:17"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</row>
    <row r="288" spans="3:17"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</row>
    <row r="289" spans="3:17"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</row>
    <row r="290" spans="3:17"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</row>
    <row r="291" spans="3:17"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</row>
    <row r="292" spans="3:17"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</row>
    <row r="293" spans="3:17"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</row>
    <row r="294" spans="3:17"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</row>
    <row r="295" spans="3:17"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</row>
    <row r="296" spans="3:17"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</row>
    <row r="297" spans="3:17"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</row>
    <row r="298" spans="3:17"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</row>
    <row r="299" spans="3:17"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</row>
    <row r="300" spans="3:17"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</row>
    <row r="301" spans="3:17"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</row>
    <row r="302" spans="3:17"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</row>
    <row r="303" spans="3:17"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</row>
    <row r="304" spans="3:17"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</row>
    <row r="305" spans="3:17"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</row>
    <row r="306" spans="3:17"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</row>
    <row r="307" spans="3:17"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</row>
    <row r="308" spans="3:17"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</row>
    <row r="309" spans="3:17"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</row>
    <row r="310" spans="3:17"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</row>
    <row r="311" spans="3:17"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</row>
    <row r="312" spans="3:17"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</row>
    <row r="313" spans="3:17"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</row>
    <row r="314" spans="3:17"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</row>
    <row r="315" spans="3:17"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</row>
    <row r="316" spans="3:17"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</row>
    <row r="317" spans="3:17"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</row>
    <row r="318" spans="3:17"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</row>
    <row r="319" spans="3:17"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</row>
    <row r="320" spans="3:17"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</row>
    <row r="321" spans="3:17"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</row>
    <row r="322" spans="3:17"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</row>
    <row r="323" spans="3:17"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</row>
    <row r="324" spans="3:17"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</row>
    <row r="325" spans="3:17"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</row>
    <row r="326" spans="3:17"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</row>
    <row r="327" spans="3:17"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</row>
    <row r="328" spans="3:17"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</row>
    <row r="329" spans="3:17"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</row>
    <row r="330" spans="3:17"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</row>
    <row r="331" spans="3:17"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</row>
    <row r="332" spans="3:17"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</row>
    <row r="333" spans="3:17"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</row>
    <row r="334" spans="3:17"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</row>
    <row r="335" spans="3:17"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</row>
    <row r="336" spans="3:17"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</row>
    <row r="337" spans="3:17"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</row>
    <row r="338" spans="3:17"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</row>
    <row r="339" spans="3:17"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</row>
    <row r="340" spans="3:17"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</row>
    <row r="341" spans="3:17"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</row>
    <row r="342" spans="3:17"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</row>
    <row r="343" spans="3:17"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</row>
    <row r="344" spans="3:17"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</row>
    <row r="345" spans="3:17"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</row>
    <row r="346" spans="3:17"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</row>
    <row r="347" spans="3:17"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</row>
    <row r="348" spans="3:17"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</row>
    <row r="349" spans="3:17"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</row>
    <row r="350" spans="3:17"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</row>
    <row r="351" spans="3:17"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</row>
    <row r="352" spans="3:17"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</row>
    <row r="353" spans="3:17"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</row>
    <row r="354" spans="3:17"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</row>
    <row r="355" spans="3:17"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</row>
    <row r="356" spans="3:17"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</row>
    <row r="357" spans="3:17"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</row>
    <row r="358" spans="3:17"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</row>
    <row r="359" spans="3:17"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</row>
    <row r="360" spans="3:17"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</row>
    <row r="361" spans="3:17"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</row>
    <row r="362" spans="3:17"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</row>
    <row r="363" spans="3:17"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</row>
    <row r="364" spans="3:17"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</row>
    <row r="365" spans="3:17"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</row>
    <row r="366" spans="3:17"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</row>
    <row r="367" spans="3:17"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</row>
    <row r="368" spans="3:17"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</row>
    <row r="369" spans="3:17"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</row>
    <row r="370" spans="3:17"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</row>
    <row r="371" spans="3:17"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</row>
    <row r="372" spans="3:17"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</row>
    <row r="373" spans="3:17"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</row>
    <row r="374" spans="3:17"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</row>
    <row r="375" spans="3:17"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</row>
    <row r="376" spans="3:17"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</row>
    <row r="377" spans="3:17"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</row>
    <row r="378" spans="3:17"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</row>
    <row r="379" spans="3:17"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</row>
    <row r="380" spans="3:17"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</row>
    <row r="381" spans="3:17"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</row>
    <row r="382" spans="3:17"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</row>
    <row r="383" spans="3:17"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</row>
    <row r="384" spans="3:17"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</row>
    <row r="385" spans="3:17"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</row>
    <row r="386" spans="3:17"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</row>
    <row r="387" spans="3:17"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</row>
    <row r="388" spans="3:17"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</row>
    <row r="389" spans="3:17"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</row>
    <row r="390" spans="3:17"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</row>
    <row r="391" spans="3:17"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</row>
    <row r="392" spans="3:17"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</row>
    <row r="393" spans="3:17"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</row>
    <row r="394" spans="3:17"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</row>
    <row r="395" spans="3:17"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</row>
    <row r="396" spans="3:17"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</row>
    <row r="397" spans="3:17"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</row>
    <row r="398" spans="3:17"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</row>
    <row r="399" spans="3:17"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</row>
    <row r="400" spans="3:17"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</row>
    <row r="401" spans="3:17"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</row>
    <row r="402" spans="3:17"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</row>
    <row r="403" spans="3:17"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</row>
    <row r="404" spans="3:17"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</row>
    <row r="405" spans="3:17"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</row>
    <row r="406" spans="3:17"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</row>
    <row r="407" spans="3:17"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</row>
    <row r="408" spans="3:17"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</row>
    <row r="409" spans="3:17"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</row>
    <row r="410" spans="3:17"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</row>
    <row r="411" spans="3:17"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</row>
    <row r="412" spans="3:17"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</row>
    <row r="413" spans="3:17"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</row>
    <row r="414" spans="3:17"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</row>
    <row r="415" spans="3:17"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</row>
    <row r="416" spans="3:17"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</row>
    <row r="417" spans="3:17"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</row>
    <row r="418" spans="3:17"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</row>
    <row r="419" spans="3:17"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</row>
    <row r="420" spans="3:17"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</row>
    <row r="421" spans="3:17"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</row>
    <row r="422" spans="3:17"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</row>
    <row r="423" spans="3:17"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</row>
    <row r="424" spans="3:17"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</row>
    <row r="425" spans="3:17"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</row>
    <row r="426" spans="3:17"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</row>
    <row r="427" spans="3:17"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</row>
    <row r="428" spans="3:17"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</row>
    <row r="429" spans="3:17"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</row>
    <row r="430" spans="3:17"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</row>
    <row r="431" spans="3:17"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</row>
    <row r="432" spans="3:17"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</row>
    <row r="433" spans="3:17"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</row>
    <row r="434" spans="3:17"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</row>
    <row r="435" spans="3:17"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</row>
    <row r="436" spans="3:17"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</row>
    <row r="437" spans="3:17"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</row>
    <row r="438" spans="3:17"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</row>
    <row r="439" spans="3:17"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</row>
    <row r="440" spans="3:17"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</row>
    <row r="441" spans="3:17"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</row>
    <row r="442" spans="3:17"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</row>
    <row r="443" spans="3:17"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</row>
    <row r="444" spans="3:17"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</row>
    <row r="445" spans="3:17"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</row>
    <row r="446" spans="3:17"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</row>
    <row r="447" spans="3:17"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</row>
    <row r="448" spans="3:17"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</row>
    <row r="449" spans="3:17"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</row>
    <row r="450" spans="3:17"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</row>
    <row r="451" spans="3:17"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</row>
    <row r="452" spans="3:17"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</row>
    <row r="453" spans="3:17"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</row>
    <row r="454" spans="3:17"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</row>
    <row r="455" spans="3:17"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</row>
    <row r="456" spans="3:17"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</row>
    <row r="457" spans="3:17"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</row>
    <row r="458" spans="3:17"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</row>
    <row r="459" spans="3:17"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</row>
    <row r="460" spans="3:17"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</row>
    <row r="461" spans="3:17"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</row>
    <row r="462" spans="3:17"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</row>
    <row r="463" spans="3:17"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</row>
    <row r="464" spans="3:17"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</row>
    <row r="465" spans="3:17"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</row>
    <row r="466" spans="3:17"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</row>
    <row r="467" spans="3:17"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</row>
    <row r="468" spans="3:17"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</row>
    <row r="469" spans="3:17"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</row>
    <row r="470" spans="3:17"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</row>
    <row r="471" spans="3:17"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</row>
    <row r="472" spans="3:17"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</row>
    <row r="473" spans="3:17"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</row>
    <row r="474" spans="3:17"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</row>
    <row r="475" spans="3:17"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</row>
    <row r="476" spans="3:17"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</row>
    <row r="477" spans="3:17"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</row>
    <row r="478" spans="3:17"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</row>
    <row r="479" spans="3:17"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</row>
    <row r="480" spans="3:17"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</row>
    <row r="481" spans="3:17"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</row>
    <row r="482" spans="3:17"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</row>
    <row r="483" spans="3:17"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</row>
    <row r="484" spans="3:17"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</row>
    <row r="485" spans="3:17"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</row>
    <row r="486" spans="3:17"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</row>
    <row r="487" spans="3:17"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</row>
    <row r="488" spans="3:17"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</row>
    <row r="489" spans="3:17"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</row>
    <row r="490" spans="3:17"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</row>
    <row r="491" spans="3:17"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</row>
    <row r="492" spans="3:17"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</row>
    <row r="493" spans="3:17"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</row>
    <row r="494" spans="3:17"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</row>
    <row r="495" spans="3:17"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</row>
    <row r="496" spans="3:17"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</row>
    <row r="497" spans="3:17"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</row>
    <row r="498" spans="3:17"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</row>
    <row r="499" spans="3:17"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</row>
    <row r="500" spans="3:17"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</row>
    <row r="501" spans="3:17"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</row>
    <row r="502" spans="3:17"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</row>
    <row r="503" spans="3:17"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</row>
    <row r="504" spans="3:17"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</row>
    <row r="505" spans="3:17"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</row>
    <row r="506" spans="3:17"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</row>
    <row r="507" spans="3:17"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</row>
    <row r="508" spans="3:17"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</row>
    <row r="509" spans="3:17"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</row>
    <row r="510" spans="3:17"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</row>
    <row r="511" spans="3:17"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</row>
    <row r="512" spans="3:17"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</row>
    <row r="513" spans="3:17"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</row>
    <row r="514" spans="3:17"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</row>
    <row r="515" spans="3:17"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</row>
    <row r="516" spans="3:17"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</row>
    <row r="517" spans="3:17"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</row>
    <row r="518" spans="3:17"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</row>
    <row r="519" spans="3:17"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</row>
    <row r="520" spans="3:17"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</row>
    <row r="521" spans="3:17"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</row>
    <row r="522" spans="3:17"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</row>
    <row r="523" spans="3:17"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</row>
    <row r="524" spans="3:17"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</row>
    <row r="525" spans="3:17"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</row>
    <row r="526" spans="3:17"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</row>
    <row r="527" spans="3:17"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</row>
    <row r="528" spans="3:17"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</row>
    <row r="529" spans="3:17"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</row>
    <row r="530" spans="3:17"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</row>
    <row r="531" spans="3:17"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</row>
    <row r="532" spans="3:17"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</row>
    <row r="533" spans="3:17"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</row>
    <row r="534" spans="3:17"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</row>
    <row r="535" spans="3:17"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</row>
    <row r="536" spans="3:17"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</row>
    <row r="537" spans="3:17"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</row>
    <row r="538" spans="3:17"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</row>
    <row r="539" spans="3:17"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</row>
    <row r="540" spans="3:17"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</row>
    <row r="541" spans="3:17"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</row>
    <row r="542" spans="3:17"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</row>
    <row r="543" spans="3:17"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</row>
    <row r="544" spans="3:17"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</row>
    <row r="545" spans="3:17"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</row>
    <row r="546" spans="3:17"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</row>
    <row r="547" spans="3:17"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</row>
    <row r="548" spans="3:17"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</row>
    <row r="549" spans="3:17"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</row>
    <row r="550" spans="3:17"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</row>
    <row r="551" spans="3:17"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</row>
    <row r="552" spans="3:17"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</row>
    <row r="553" spans="3:17"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</row>
    <row r="554" spans="3:17"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</row>
    <row r="555" spans="3:17"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</row>
    <row r="556" spans="3:17"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</row>
    <row r="557" spans="3:17"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</row>
    <row r="558" spans="3:17"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</row>
    <row r="559" spans="3:17"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</row>
    <row r="560" spans="3:17"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</row>
    <row r="561" spans="3:17"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</row>
    <row r="562" spans="3:17"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</row>
    <row r="563" spans="3:17"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</row>
    <row r="564" spans="3:17"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</row>
    <row r="565" spans="3:17"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</row>
    <row r="566" spans="3:17"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</row>
    <row r="567" spans="3:17"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</row>
    <row r="568" spans="3:17"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</row>
    <row r="569" spans="3:17"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</row>
    <row r="570" spans="3:17"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</row>
    <row r="571" spans="3:17"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</row>
    <row r="572" spans="3:17"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</row>
    <row r="573" spans="3:17"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</row>
    <row r="574" spans="3:17"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</row>
    <row r="575" spans="3:17"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</row>
    <row r="576" spans="3:17"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</row>
    <row r="577" spans="3:17"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</row>
    <row r="578" spans="3:17"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</row>
    <row r="579" spans="3:17"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</row>
    <row r="580" spans="3:17"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</row>
    <row r="581" spans="3:17"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</row>
    <row r="582" spans="3:17"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</row>
    <row r="583" spans="3:17"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</row>
    <row r="584" spans="3:17"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</row>
    <row r="585" spans="3:17"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</row>
    <row r="586" spans="3:17"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</row>
    <row r="587" spans="3:17"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</row>
    <row r="588" spans="3:17"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</row>
    <row r="589" spans="3:17"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</row>
    <row r="590" spans="3:17"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</row>
    <row r="591" spans="3:17"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</row>
    <row r="592" spans="3:17"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</row>
    <row r="593" spans="3:17"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</row>
    <row r="594" spans="3:17"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</row>
    <row r="595" spans="3:17"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</row>
    <row r="596" spans="3:17"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</row>
    <row r="597" spans="3:17"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</row>
    <row r="598" spans="3:17"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</row>
    <row r="599" spans="3:17"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</row>
    <row r="600" spans="3:17"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</row>
    <row r="601" spans="3:17"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</row>
    <row r="602" spans="3:17"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</row>
    <row r="603" spans="3:17"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</row>
    <row r="604" spans="3:17"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</row>
    <row r="605" spans="3:17"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</row>
    <row r="606" spans="3:17"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</row>
    <row r="607" spans="3:17"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</row>
    <row r="608" spans="3:17"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</row>
    <row r="609" spans="3:17"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</row>
    <row r="610" spans="3:17"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</row>
    <row r="611" spans="3:17"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</row>
    <row r="612" spans="3:17"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</row>
    <row r="613" spans="3:17"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</row>
    <row r="614" spans="3:17"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</row>
    <row r="615" spans="3:17"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</row>
    <row r="616" spans="3:17"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</row>
    <row r="617" spans="3:17"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</row>
    <row r="618" spans="3:17"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</row>
    <row r="619" spans="3:17"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</row>
    <row r="620" spans="3:17"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</row>
    <row r="621" spans="3:17"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</row>
    <row r="622" spans="3:17"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</row>
    <row r="623" spans="3:17"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</row>
    <row r="624" spans="3:17"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</row>
    <row r="625" spans="3:17"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</row>
    <row r="626" spans="3:17"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</row>
    <row r="627" spans="3:17"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</row>
    <row r="628" spans="3:17"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</row>
    <row r="629" spans="3:17"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</row>
    <row r="630" spans="3:17"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</row>
    <row r="631" spans="3:17"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</row>
    <row r="632" spans="3:17"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</row>
    <row r="633" spans="3:17"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</row>
    <row r="634" spans="3:17"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</row>
    <row r="635" spans="3:17"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</row>
    <row r="636" spans="3:17"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</row>
    <row r="637" spans="3:17"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</row>
    <row r="638" spans="3:17"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</row>
    <row r="639" spans="3:17"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</row>
    <row r="640" spans="3:17"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</row>
    <row r="641" spans="3:17"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</row>
    <row r="642" spans="3:17"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</row>
    <row r="643" spans="3:17"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</row>
    <row r="644" spans="3:17"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</row>
    <row r="645" spans="3:17"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</row>
    <row r="646" spans="3:17"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</row>
    <row r="647" spans="3:17"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</row>
    <row r="648" spans="3:17"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</row>
    <row r="649" spans="3:17"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</row>
    <row r="650" spans="3:17"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</row>
    <row r="651" spans="3:17"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</row>
    <row r="652" spans="3:17"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</row>
    <row r="653" spans="3:17"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</row>
    <row r="654" spans="3:17"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</row>
    <row r="655" spans="3:17"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</row>
    <row r="656" spans="3:17"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</row>
    <row r="657" spans="3:17"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</row>
    <row r="658" spans="3:17"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</row>
    <row r="659" spans="3:17"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</row>
    <row r="660" spans="3:17"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</row>
    <row r="661" spans="3:17"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</row>
    <row r="662" spans="3:17"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</row>
    <row r="663" spans="3:17"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</row>
    <row r="664" spans="3:17"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</row>
    <row r="665" spans="3:17"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</row>
    <row r="666" spans="3:17"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</row>
    <row r="667" spans="3:17"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</row>
    <row r="668" spans="3:17"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</row>
    <row r="669" spans="3:17"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</row>
    <row r="670" spans="3:17"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</row>
    <row r="671" spans="3:17"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</row>
    <row r="672" spans="3:17"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</row>
    <row r="673" spans="3:17"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</row>
    <row r="674" spans="3:17"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</row>
    <row r="675" spans="3:17"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</row>
    <row r="676" spans="3:17"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</row>
    <row r="677" spans="3:17"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</row>
    <row r="678" spans="3:17"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</row>
    <row r="679" spans="3:17"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</row>
    <row r="680" spans="3:17"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</row>
    <row r="681" spans="3:17"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</row>
    <row r="682" spans="3:17"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</row>
    <row r="683" spans="3:17"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</row>
    <row r="684" spans="3:17"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</row>
    <row r="685" spans="3:17"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</row>
    <row r="686" spans="3:17"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</row>
    <row r="687" spans="3:17"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</row>
    <row r="688" spans="3:17"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</row>
    <row r="689" spans="3:17"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</row>
    <row r="690" spans="3:17"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</row>
    <row r="691" spans="3:17"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</row>
    <row r="692" spans="3:17"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</row>
    <row r="693" spans="3:17"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</row>
    <row r="694" spans="3:17"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</row>
    <row r="695" spans="3:17"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</row>
    <row r="696" spans="3:17"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</row>
    <row r="697" spans="3:17"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</row>
    <row r="698" spans="3:17"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</row>
    <row r="699" spans="3:17"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</row>
    <row r="700" spans="3:17"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</row>
    <row r="701" spans="3:17"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</row>
    <row r="702" spans="3:17"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</row>
    <row r="703" spans="3:17"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</row>
    <row r="704" spans="3:17"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</row>
    <row r="705" spans="3:17"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</row>
    <row r="706" spans="3:17"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</row>
    <row r="707" spans="3:17"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</row>
    <row r="708" spans="3:17"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</row>
    <row r="709" spans="3:17"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</row>
    <row r="710" spans="3:17"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</row>
    <row r="711" spans="3:17"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</row>
    <row r="712" spans="3:17"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</row>
    <row r="713" spans="3:17"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</row>
    <row r="714" spans="3:17"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</row>
    <row r="715" spans="3:17"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</row>
    <row r="716" spans="3:17"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</row>
    <row r="717" spans="3:17"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</row>
    <row r="718" spans="3:17"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</row>
    <row r="719" spans="3:17"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</row>
    <row r="720" spans="3:17"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</row>
    <row r="721" spans="3:17"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</row>
    <row r="722" spans="3:17"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</row>
    <row r="723" spans="3:17"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</row>
    <row r="724" spans="3:17"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</row>
    <row r="725" spans="3:17"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</row>
    <row r="726" spans="3:17"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</row>
    <row r="727" spans="3:17"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</row>
    <row r="728" spans="3:17"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</row>
    <row r="729" spans="3:17"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</row>
    <row r="730" spans="3:17"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</row>
    <row r="731" spans="3:17"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</row>
    <row r="732" spans="3:17"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</row>
    <row r="733" spans="3:17"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</row>
    <row r="734" spans="3:17"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</row>
    <row r="735" spans="3:17"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</row>
    <row r="736" spans="3:17"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</row>
    <row r="737" spans="3:17"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</row>
    <row r="738" spans="3:17"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</row>
    <row r="739" spans="3:17"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</row>
    <row r="740" spans="3:17"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</row>
    <row r="741" spans="3:17"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</row>
    <row r="742" spans="3:17"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</row>
    <row r="743" spans="3:17"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</row>
    <row r="744" spans="3:17"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</row>
    <row r="745" spans="3:17"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</row>
    <row r="746" spans="3:17"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</row>
    <row r="747" spans="3:17"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</row>
    <row r="748" spans="3:17"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</row>
    <row r="749" spans="3:17"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</row>
    <row r="750" spans="3:17"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</row>
    <row r="751" spans="3:17"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</row>
    <row r="752" spans="3:17"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</row>
    <row r="753" spans="3:17"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</row>
    <row r="754" spans="3:17"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</row>
    <row r="755" spans="3:17"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</row>
    <row r="756" spans="3:17"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</row>
    <row r="757" spans="3:17"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</row>
    <row r="758" spans="3:17"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</row>
    <row r="759" spans="3:17"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</row>
    <row r="760" spans="3:17"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</row>
    <row r="761" spans="3:17"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</row>
    <row r="762" spans="3:17"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</row>
    <row r="763" spans="3:17"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</row>
    <row r="764" spans="3:17"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</row>
    <row r="765" spans="3:17"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</row>
    <row r="766" spans="3:17"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</row>
    <row r="767" spans="3:17"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</row>
    <row r="768" spans="3:17"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</row>
    <row r="769" spans="3:17"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</row>
    <row r="770" spans="3:17"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</row>
    <row r="771" spans="3:17"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</row>
    <row r="772" spans="3:17"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</row>
    <row r="773" spans="3:17"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</row>
    <row r="774" spans="3:17"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</row>
    <row r="775" spans="3:17"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</row>
    <row r="776" spans="3:17"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</row>
    <row r="777" spans="3:17"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</row>
    <row r="778" spans="3:17"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</row>
    <row r="779" spans="3:17"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</row>
    <row r="780" spans="3:17"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</row>
    <row r="781" spans="3:17"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</row>
    <row r="782" spans="3:17"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</row>
    <row r="783" spans="3:17"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</row>
    <row r="784" spans="3:17"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</row>
    <row r="785" spans="3:17"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</row>
    <row r="786" spans="3:17"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</row>
    <row r="787" spans="3:17"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</row>
    <row r="788" spans="3:17"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</row>
    <row r="789" spans="3:17"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</row>
    <row r="790" spans="3:17"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</row>
    <row r="791" spans="3:17"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</row>
    <row r="792" spans="3:17"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</row>
    <row r="793" spans="3:17"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</row>
    <row r="794" spans="3:17"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</row>
    <row r="795" spans="3:17"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</row>
    <row r="796" spans="3:17"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</row>
    <row r="797" spans="3:17"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</row>
    <row r="798" spans="3:17"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</row>
    <row r="799" spans="3:17"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</row>
    <row r="800" spans="3:17"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</row>
    <row r="801" spans="3:17"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</row>
    <row r="802" spans="3:17"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</row>
    <row r="803" spans="3:17"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</row>
    <row r="804" spans="3:17"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</row>
    <row r="805" spans="3:17"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</row>
    <row r="806" spans="3:17"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</row>
    <row r="807" spans="3:17"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</row>
    <row r="808" spans="3:17"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</row>
    <row r="809" spans="3:17"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</row>
    <row r="810" spans="3:17"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</row>
    <row r="811" spans="3:17"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</row>
    <row r="812" spans="3:17"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</row>
    <row r="813" spans="3:17"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</row>
    <row r="814" spans="3:17"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</row>
    <row r="815" spans="3:17"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</row>
    <row r="816" spans="3:17"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</row>
    <row r="817" spans="3:17"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</row>
    <row r="818" spans="3:17"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</row>
    <row r="819" spans="3:17"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</row>
    <row r="820" spans="3:17"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</row>
    <row r="821" spans="3:17"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</row>
    <row r="822" spans="3:17"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</row>
    <row r="823" spans="3:17"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</row>
    <row r="824" spans="3:17"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</row>
    <row r="825" spans="3:17"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</row>
    <row r="826" spans="3:17"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</row>
    <row r="827" spans="3:17"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</row>
    <row r="828" spans="3:17"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</row>
    <row r="829" spans="3:17"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</row>
    <row r="830" spans="3:17"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</row>
    <row r="831" spans="3:17"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</row>
    <row r="832" spans="3:17"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</row>
    <row r="833" spans="3:17"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</row>
    <row r="834" spans="3:17"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</row>
    <row r="835" spans="3:17"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</row>
    <row r="836" spans="3:17"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</row>
    <row r="837" spans="3:17"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</row>
    <row r="838" spans="3:17"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</row>
    <row r="839" spans="3:17"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</row>
    <row r="840" spans="3:17"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</row>
    <row r="841" spans="3:17"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</row>
    <row r="842" spans="3:17"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</row>
    <row r="843" spans="3:17"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</row>
    <row r="844" spans="3:17"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</row>
    <row r="845" spans="3:17"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</row>
    <row r="846" spans="3:17"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</row>
    <row r="847" spans="3:17"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</row>
    <row r="848" spans="3:17"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</row>
    <row r="849" spans="3:17"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</row>
    <row r="850" spans="3:17"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</row>
    <row r="851" spans="3:17"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</row>
    <row r="852" spans="3:17"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</row>
    <row r="853" spans="3:17"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</row>
    <row r="854" spans="3:17"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</row>
    <row r="855" spans="3:17"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</row>
    <row r="856" spans="3:17"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</row>
    <row r="857" spans="3:17"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</row>
    <row r="858" spans="3:17"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</row>
    <row r="859" spans="3:17"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</row>
    <row r="860" spans="3:17"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</row>
    <row r="861" spans="3:17"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</row>
    <row r="862" spans="3:17"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</row>
    <row r="863" spans="3:17"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</row>
    <row r="864" spans="3:17"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</row>
    <row r="865" spans="3:17"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</row>
    <row r="866" spans="3:17"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</row>
    <row r="867" spans="3:17"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</row>
    <row r="868" spans="3:17"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</row>
    <row r="869" spans="3:17"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</row>
    <row r="870" spans="3:17"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</row>
    <row r="871" spans="3:17"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</row>
    <row r="872" spans="3:17"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</row>
    <row r="873" spans="3:17"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</row>
    <row r="874" spans="3:17"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</row>
    <row r="875" spans="3:17"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</row>
    <row r="876" spans="3:17"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</row>
    <row r="877" spans="3:17"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</row>
    <row r="878" spans="3:17"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</row>
    <row r="879" spans="3:17"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</row>
    <row r="880" spans="3:17"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</row>
    <row r="881" spans="3:17"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</row>
    <row r="882" spans="3:17"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</row>
    <row r="883" spans="3:17"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</row>
    <row r="884" spans="3:17"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</row>
    <row r="885" spans="3:17"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</row>
    <row r="886" spans="3:17"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</row>
    <row r="887" spans="3:17"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</row>
    <row r="888" spans="3:17"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</row>
    <row r="889" spans="3:17"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</row>
    <row r="890" spans="3:17"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</row>
    <row r="891" spans="3:17"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</row>
    <row r="892" spans="3:17"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</row>
    <row r="893" spans="3:17"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</row>
    <row r="894" spans="3:17"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</row>
    <row r="895" spans="3:17"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</row>
    <row r="896" spans="3:17"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</row>
    <row r="897" spans="3:17"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</row>
    <row r="898" spans="3:17"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</row>
    <row r="899" spans="3:17"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</row>
    <row r="900" spans="3:17"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</row>
    <row r="901" spans="3:17"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</row>
    <row r="902" spans="3:17"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</row>
    <row r="903" spans="3:17"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</row>
    <row r="904" spans="3:17"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</row>
    <row r="905" spans="3:17"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</row>
    <row r="906" spans="3:17"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</row>
    <row r="907" spans="3:17"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</row>
    <row r="908" spans="3:17"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</row>
    <row r="909" spans="3:17"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</row>
    <row r="910" spans="3:17"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</row>
    <row r="911" spans="3:17"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</row>
    <row r="912" spans="3:17"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</row>
    <row r="913" spans="3:17"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</row>
    <row r="914" spans="3:17"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</row>
    <row r="915" spans="3:17"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</row>
    <row r="916" spans="3:17"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</row>
    <row r="917" spans="3:17"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</row>
    <row r="918" spans="3:17"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</row>
    <row r="919" spans="3:17"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</row>
    <row r="920" spans="3:17"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</row>
    <row r="921" spans="3:17"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</row>
    <row r="922" spans="3:17"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</row>
    <row r="923" spans="3:17"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</row>
    <row r="924" spans="3:17"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</row>
    <row r="925" spans="3:17"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</row>
    <row r="926" spans="3:17"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</row>
    <row r="927" spans="3:17"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</row>
    <row r="928" spans="3:17"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</row>
    <row r="929" spans="3:17"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</row>
    <row r="930" spans="3:17"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</row>
    <row r="931" spans="3:17"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</row>
    <row r="932" spans="3:17"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</row>
    <row r="933" spans="3:17"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</row>
    <row r="934" spans="3:17"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</row>
    <row r="935" spans="3:17"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</row>
    <row r="936" spans="3:17"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</row>
    <row r="937" spans="3:17"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</row>
    <row r="938" spans="3:17"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</row>
    <row r="939" spans="3:17"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</row>
    <row r="940" spans="3:17"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</row>
    <row r="941" spans="3:17"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</row>
    <row r="942" spans="3:17"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</row>
    <row r="943" spans="3:17"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</row>
    <row r="944" spans="3:17"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</row>
    <row r="945" spans="3:17"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</row>
    <row r="946" spans="3:17"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</row>
    <row r="947" spans="3:17"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</row>
    <row r="948" spans="3:17"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</row>
    <row r="949" spans="3:17"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</row>
    <row r="950" spans="3:17"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</row>
    <row r="951" spans="3:17"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</row>
    <row r="952" spans="3:17"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</row>
    <row r="953" spans="3:17"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</row>
    <row r="954" spans="3:17"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</row>
    <row r="955" spans="3:17"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</row>
    <row r="956" spans="3:17"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</row>
    <row r="957" spans="3:17"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</row>
    <row r="958" spans="3:17"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</row>
    <row r="959" spans="3:17"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</row>
    <row r="960" spans="3:17"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</row>
    <row r="961" spans="3:17"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</row>
    <row r="962" spans="3:17"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</row>
    <row r="963" spans="3:17"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</row>
    <row r="964" spans="3:17"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</row>
    <row r="965" spans="3:17"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</row>
    <row r="966" spans="3:17"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</row>
    <row r="967" spans="3:17"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</row>
    <row r="968" spans="3:17"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</row>
    <row r="969" spans="3:17"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</row>
    <row r="970" spans="3:17"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</row>
    <row r="971" spans="3:17"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</row>
    <row r="972" spans="3:17"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</row>
    <row r="973" spans="3:17"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</row>
    <row r="974" spans="3:17"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</row>
    <row r="975" spans="3:17"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</row>
    <row r="976" spans="3:17"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</row>
    <row r="977" spans="3:17"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</row>
    <row r="978" spans="3:17"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</row>
    <row r="979" spans="3:17"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</row>
    <row r="980" spans="3:17"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</row>
    <row r="981" spans="3:17"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</row>
    <row r="982" spans="3:17"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</row>
    <row r="983" spans="3:17"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</row>
    <row r="984" spans="3:17"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</row>
    <row r="985" spans="3:17"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</row>
    <row r="986" spans="3:17"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</row>
    <row r="987" spans="3:17"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</row>
    <row r="988" spans="3:17"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</row>
    <row r="989" spans="3:17"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</row>
    <row r="990" spans="3:17"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</row>
    <row r="991" spans="3:17"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</row>
    <row r="992" spans="3:17"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</row>
    <row r="993" spans="3:17"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</row>
    <row r="994" spans="3:17"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</row>
    <row r="995" spans="3:17"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</row>
    <row r="996" spans="3:17"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</row>
    <row r="997" spans="3:17"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</row>
    <row r="998" spans="3:17"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</row>
    <row r="999" spans="3:17"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</row>
    <row r="1000" spans="3:17"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</row>
    <row r="1001" spans="3:17">
      <c r="C1001" s="62"/>
      <c r="D1001" s="62"/>
      <c r="E1001" s="62"/>
      <c r="F1001" s="62"/>
      <c r="G1001" s="6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</row>
    <row r="1002" spans="3:17">
      <c r="C1002" s="62"/>
      <c r="D1002" s="62"/>
      <c r="E1002" s="62"/>
      <c r="F1002" s="62"/>
      <c r="G1002" s="62"/>
      <c r="H1002" s="62"/>
      <c r="I1002" s="62"/>
      <c r="J1002" s="62"/>
      <c r="K1002" s="62"/>
      <c r="L1002" s="62"/>
      <c r="M1002" s="62"/>
      <c r="N1002" s="62"/>
      <c r="O1002" s="62"/>
      <c r="P1002" s="62"/>
      <c r="Q1002" s="62"/>
    </row>
    <row r="1003" spans="3:17">
      <c r="C1003" s="62"/>
      <c r="D1003" s="62"/>
      <c r="E1003" s="62"/>
      <c r="F1003" s="62"/>
      <c r="G1003" s="6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</row>
    <row r="1004" spans="3:17">
      <c r="C1004" s="62"/>
      <c r="D1004" s="62"/>
      <c r="E1004" s="62"/>
      <c r="F1004" s="62"/>
      <c r="G1004" s="62"/>
      <c r="H1004" s="62"/>
      <c r="I1004" s="62"/>
      <c r="J1004" s="62"/>
      <c r="K1004" s="62"/>
      <c r="L1004" s="62"/>
      <c r="M1004" s="62"/>
      <c r="N1004" s="62"/>
      <c r="O1004" s="62"/>
      <c r="P1004" s="62"/>
      <c r="Q1004" s="62"/>
    </row>
    <row r="1005" spans="3:17">
      <c r="C1005" s="62"/>
      <c r="D1005" s="62"/>
      <c r="E1005" s="62"/>
      <c r="F1005" s="62"/>
      <c r="G1005" s="62"/>
      <c r="H1005" s="62"/>
      <c r="I1005" s="62"/>
      <c r="J1005" s="62"/>
      <c r="K1005" s="62"/>
      <c r="L1005" s="62"/>
      <c r="M1005" s="62"/>
      <c r="N1005" s="62"/>
      <c r="O1005" s="62"/>
      <c r="P1005" s="62"/>
      <c r="Q1005" s="62"/>
    </row>
    <row r="1006" spans="3:17">
      <c r="C1006" s="62"/>
      <c r="D1006" s="62"/>
      <c r="E1006" s="62"/>
      <c r="F1006" s="62"/>
      <c r="G1006" s="62"/>
      <c r="H1006" s="62"/>
      <c r="I1006" s="62"/>
      <c r="J1006" s="62"/>
      <c r="K1006" s="62"/>
      <c r="L1006" s="62"/>
      <c r="M1006" s="62"/>
      <c r="N1006" s="62"/>
      <c r="O1006" s="62"/>
      <c r="P1006" s="62"/>
      <c r="Q1006" s="62"/>
    </row>
    <row r="1007" spans="3:17">
      <c r="C1007" s="62"/>
      <c r="D1007" s="62"/>
      <c r="E1007" s="62"/>
      <c r="F1007" s="62"/>
      <c r="G1007" s="62"/>
      <c r="H1007" s="62"/>
      <c r="I1007" s="62"/>
      <c r="J1007" s="62"/>
      <c r="K1007" s="62"/>
      <c r="L1007" s="62"/>
      <c r="M1007" s="62"/>
      <c r="N1007" s="62"/>
      <c r="O1007" s="62"/>
      <c r="P1007" s="62"/>
      <c r="Q1007" s="62"/>
    </row>
    <row r="1008" spans="3:17">
      <c r="C1008" s="62"/>
      <c r="D1008" s="62"/>
      <c r="E1008" s="62"/>
      <c r="F1008" s="62"/>
      <c r="G1008" s="62"/>
      <c r="H1008" s="62"/>
      <c r="I1008" s="62"/>
      <c r="J1008" s="62"/>
      <c r="K1008" s="62"/>
      <c r="L1008" s="62"/>
      <c r="M1008" s="62"/>
      <c r="N1008" s="62"/>
      <c r="O1008" s="62"/>
      <c r="P1008" s="62"/>
      <c r="Q1008" s="62"/>
    </row>
    <row r="1009" spans="3:17">
      <c r="C1009" s="62"/>
      <c r="D1009" s="62"/>
      <c r="E1009" s="62"/>
      <c r="F1009" s="62"/>
      <c r="G1009" s="62"/>
      <c r="H1009" s="62"/>
      <c r="I1009" s="62"/>
      <c r="J1009" s="62"/>
      <c r="K1009" s="62"/>
      <c r="L1009" s="62"/>
      <c r="M1009" s="62"/>
      <c r="N1009" s="62"/>
      <c r="O1009" s="62"/>
      <c r="P1009" s="62"/>
      <c r="Q1009" s="62"/>
    </row>
    <row r="1010" spans="3:17">
      <c r="C1010" s="62"/>
      <c r="D1010" s="62"/>
      <c r="E1010" s="62"/>
      <c r="F1010" s="62"/>
      <c r="G1010" s="62"/>
      <c r="H1010" s="62"/>
      <c r="I1010" s="62"/>
      <c r="J1010" s="62"/>
      <c r="K1010" s="62"/>
      <c r="L1010" s="62"/>
      <c r="M1010" s="62"/>
      <c r="N1010" s="62"/>
      <c r="O1010" s="62"/>
      <c r="P1010" s="62"/>
      <c r="Q1010" s="62"/>
    </row>
    <row r="1011" spans="3:17">
      <c r="C1011" s="62"/>
      <c r="D1011" s="62"/>
      <c r="E1011" s="62"/>
      <c r="F1011" s="62"/>
      <c r="G1011" s="62"/>
      <c r="H1011" s="62"/>
      <c r="I1011" s="62"/>
      <c r="J1011" s="62"/>
      <c r="K1011" s="62"/>
      <c r="L1011" s="62"/>
      <c r="M1011" s="62"/>
      <c r="N1011" s="62"/>
      <c r="O1011" s="62"/>
      <c r="P1011" s="62"/>
      <c r="Q1011" s="62"/>
    </row>
    <row r="1012" spans="3:17">
      <c r="C1012" s="62"/>
      <c r="D1012" s="62"/>
      <c r="E1012" s="62"/>
      <c r="F1012" s="62"/>
      <c r="G1012" s="62"/>
      <c r="H1012" s="62"/>
      <c r="I1012" s="62"/>
      <c r="J1012" s="62"/>
      <c r="K1012" s="62"/>
      <c r="L1012" s="62"/>
      <c r="M1012" s="62"/>
      <c r="N1012" s="62"/>
      <c r="O1012" s="62"/>
      <c r="P1012" s="62"/>
      <c r="Q1012" s="62"/>
    </row>
    <row r="1013" spans="3:17">
      <c r="C1013" s="62"/>
      <c r="D1013" s="62"/>
      <c r="E1013" s="62"/>
      <c r="F1013" s="62"/>
      <c r="G1013" s="62"/>
      <c r="H1013" s="62"/>
      <c r="I1013" s="62"/>
      <c r="J1013" s="62"/>
      <c r="K1013" s="62"/>
      <c r="L1013" s="62"/>
      <c r="M1013" s="62"/>
      <c r="N1013" s="62"/>
      <c r="O1013" s="62"/>
      <c r="P1013" s="62"/>
      <c r="Q1013" s="62"/>
    </row>
    <row r="1014" spans="3:17">
      <c r="C1014" s="62"/>
      <c r="D1014" s="62"/>
      <c r="E1014" s="62"/>
      <c r="F1014" s="62"/>
      <c r="G1014" s="62"/>
      <c r="H1014" s="62"/>
      <c r="I1014" s="62"/>
      <c r="J1014" s="62"/>
      <c r="K1014" s="62"/>
      <c r="L1014" s="62"/>
      <c r="M1014" s="62"/>
      <c r="N1014" s="62"/>
      <c r="O1014" s="62"/>
      <c r="P1014" s="62"/>
      <c r="Q1014" s="62"/>
    </row>
    <row r="1015" spans="3:17">
      <c r="C1015" s="62"/>
      <c r="D1015" s="62"/>
      <c r="E1015" s="62"/>
      <c r="F1015" s="62"/>
      <c r="G1015" s="62"/>
      <c r="H1015" s="62"/>
      <c r="I1015" s="62"/>
      <c r="J1015" s="62"/>
      <c r="K1015" s="62"/>
      <c r="L1015" s="62"/>
      <c r="M1015" s="62"/>
      <c r="N1015" s="62"/>
      <c r="O1015" s="62"/>
      <c r="P1015" s="62"/>
      <c r="Q1015" s="62"/>
    </row>
    <row r="1016" spans="3:17">
      <c r="C1016" s="62"/>
      <c r="D1016" s="62"/>
      <c r="E1016" s="62"/>
      <c r="F1016" s="62"/>
      <c r="G1016" s="62"/>
      <c r="H1016" s="62"/>
      <c r="I1016" s="62"/>
      <c r="J1016" s="62"/>
      <c r="K1016" s="62"/>
      <c r="L1016" s="62"/>
      <c r="M1016" s="62"/>
      <c r="N1016" s="62"/>
      <c r="O1016" s="62"/>
      <c r="P1016" s="62"/>
      <c r="Q1016" s="62"/>
    </row>
    <row r="1017" spans="3:17">
      <c r="C1017" s="62"/>
      <c r="D1017" s="62"/>
      <c r="E1017" s="62"/>
      <c r="F1017" s="62"/>
      <c r="G1017" s="62"/>
      <c r="H1017" s="62"/>
      <c r="I1017" s="62"/>
      <c r="J1017" s="62"/>
      <c r="K1017" s="62"/>
      <c r="L1017" s="62"/>
      <c r="M1017" s="62"/>
      <c r="N1017" s="62"/>
      <c r="O1017" s="62"/>
      <c r="P1017" s="62"/>
      <c r="Q1017" s="62"/>
    </row>
    <row r="1018" spans="3:17">
      <c r="C1018" s="62"/>
      <c r="D1018" s="62"/>
      <c r="E1018" s="62"/>
      <c r="F1018" s="62"/>
      <c r="G1018" s="62"/>
      <c r="H1018" s="62"/>
      <c r="I1018" s="62"/>
      <c r="J1018" s="62"/>
      <c r="K1018" s="62"/>
      <c r="L1018" s="62"/>
      <c r="M1018" s="62"/>
      <c r="N1018" s="62"/>
      <c r="O1018" s="62"/>
      <c r="P1018" s="62"/>
      <c r="Q1018" s="62"/>
    </row>
    <row r="1019" spans="3:17">
      <c r="C1019" s="62"/>
      <c r="D1019" s="62"/>
      <c r="E1019" s="62"/>
      <c r="F1019" s="62"/>
      <c r="G1019" s="62"/>
      <c r="H1019" s="62"/>
      <c r="I1019" s="62"/>
      <c r="J1019" s="62"/>
      <c r="K1019" s="62"/>
      <c r="L1019" s="62"/>
      <c r="M1019" s="62"/>
      <c r="N1019" s="62"/>
      <c r="O1019" s="62"/>
      <c r="P1019" s="62"/>
      <c r="Q1019" s="62"/>
    </row>
    <row r="1020" spans="3:17">
      <c r="C1020" s="62"/>
      <c r="D1020" s="62"/>
      <c r="E1020" s="62"/>
      <c r="F1020" s="62"/>
      <c r="G1020" s="62"/>
      <c r="H1020" s="62"/>
      <c r="I1020" s="62"/>
      <c r="J1020" s="62"/>
      <c r="K1020" s="62"/>
      <c r="L1020" s="62"/>
      <c r="M1020" s="62"/>
      <c r="N1020" s="62"/>
      <c r="O1020" s="62"/>
      <c r="P1020" s="62"/>
      <c r="Q1020" s="62"/>
    </row>
    <row r="1021" spans="3:17">
      <c r="C1021" s="62"/>
      <c r="D1021" s="62"/>
      <c r="E1021" s="62"/>
      <c r="F1021" s="62"/>
      <c r="G1021" s="62"/>
      <c r="H1021" s="62"/>
      <c r="I1021" s="62"/>
      <c r="J1021" s="62"/>
      <c r="K1021" s="62"/>
      <c r="L1021" s="62"/>
      <c r="M1021" s="62"/>
      <c r="N1021" s="62"/>
      <c r="O1021" s="62"/>
      <c r="P1021" s="62"/>
      <c r="Q1021" s="62"/>
    </row>
    <row r="1022" spans="3:17">
      <c r="C1022" s="62"/>
      <c r="D1022" s="62"/>
      <c r="E1022" s="62"/>
      <c r="F1022" s="62"/>
      <c r="G1022" s="62"/>
      <c r="H1022" s="62"/>
      <c r="I1022" s="62"/>
      <c r="J1022" s="62"/>
      <c r="K1022" s="62"/>
      <c r="L1022" s="62"/>
      <c r="M1022" s="62"/>
      <c r="N1022" s="62"/>
      <c r="O1022" s="62"/>
      <c r="P1022" s="62"/>
      <c r="Q1022" s="62"/>
    </row>
    <row r="1023" spans="3:17">
      <c r="C1023" s="62"/>
      <c r="D1023" s="62"/>
      <c r="E1023" s="62"/>
      <c r="F1023" s="62"/>
      <c r="G1023" s="62"/>
      <c r="H1023" s="62"/>
      <c r="I1023" s="62"/>
      <c r="J1023" s="62"/>
      <c r="K1023" s="62"/>
      <c r="L1023" s="62"/>
      <c r="M1023" s="62"/>
      <c r="N1023" s="62"/>
      <c r="O1023" s="62"/>
      <c r="P1023" s="62"/>
      <c r="Q1023" s="62"/>
    </row>
    <row r="1024" spans="3:17">
      <c r="C1024" s="62"/>
      <c r="D1024" s="62"/>
      <c r="E1024" s="62"/>
      <c r="F1024" s="62"/>
      <c r="G1024" s="62"/>
      <c r="H1024" s="62"/>
      <c r="I1024" s="62"/>
      <c r="J1024" s="62"/>
      <c r="K1024" s="62"/>
      <c r="L1024" s="62"/>
      <c r="M1024" s="62"/>
      <c r="N1024" s="62"/>
      <c r="O1024" s="62"/>
      <c r="P1024" s="62"/>
      <c r="Q1024" s="62"/>
    </row>
    <row r="1025" spans="3:17">
      <c r="C1025" s="62"/>
      <c r="D1025" s="62"/>
      <c r="E1025" s="62"/>
      <c r="F1025" s="62"/>
      <c r="G1025" s="62"/>
      <c r="H1025" s="62"/>
      <c r="I1025" s="62"/>
      <c r="J1025" s="62"/>
      <c r="K1025" s="62"/>
      <c r="L1025" s="62"/>
      <c r="M1025" s="62"/>
      <c r="N1025" s="62"/>
      <c r="O1025" s="62"/>
      <c r="P1025" s="62"/>
      <c r="Q1025" s="62"/>
    </row>
    <row r="1026" spans="3:17">
      <c r="C1026" s="62"/>
      <c r="D1026" s="62"/>
      <c r="E1026" s="62"/>
      <c r="F1026" s="62"/>
      <c r="G1026" s="62"/>
      <c r="H1026" s="62"/>
      <c r="I1026" s="62"/>
      <c r="J1026" s="62"/>
      <c r="K1026" s="62"/>
      <c r="L1026" s="62"/>
      <c r="M1026" s="62"/>
      <c r="N1026" s="62"/>
      <c r="O1026" s="62"/>
      <c r="P1026" s="62"/>
      <c r="Q1026" s="62"/>
    </row>
    <row r="1027" spans="3:17">
      <c r="C1027" s="62"/>
      <c r="D1027" s="62"/>
      <c r="E1027" s="62"/>
      <c r="F1027" s="62"/>
      <c r="G1027" s="62"/>
      <c r="H1027" s="62"/>
      <c r="I1027" s="62"/>
      <c r="J1027" s="62"/>
      <c r="K1027" s="62"/>
      <c r="L1027" s="62"/>
      <c r="M1027" s="62"/>
      <c r="N1027" s="62"/>
      <c r="O1027" s="62"/>
      <c r="P1027" s="62"/>
      <c r="Q1027" s="62"/>
    </row>
    <row r="1028" spans="3:17">
      <c r="C1028" s="62"/>
      <c r="D1028" s="62"/>
      <c r="E1028" s="62"/>
      <c r="F1028" s="62"/>
      <c r="G1028" s="62"/>
      <c r="H1028" s="62"/>
      <c r="I1028" s="62"/>
      <c r="J1028" s="62"/>
      <c r="K1028" s="62"/>
      <c r="L1028" s="62"/>
      <c r="M1028" s="62"/>
      <c r="N1028" s="62"/>
      <c r="O1028" s="62"/>
      <c r="P1028" s="62"/>
      <c r="Q1028" s="62"/>
    </row>
    <row r="1029" spans="3:17">
      <c r="C1029" s="62"/>
      <c r="D1029" s="62"/>
      <c r="E1029" s="62"/>
      <c r="F1029" s="62"/>
      <c r="G1029" s="62"/>
      <c r="H1029" s="62"/>
      <c r="I1029" s="62"/>
      <c r="J1029" s="62"/>
      <c r="K1029" s="62"/>
      <c r="L1029" s="62"/>
      <c r="M1029" s="62"/>
      <c r="N1029" s="62"/>
      <c r="O1029" s="62"/>
      <c r="P1029" s="62"/>
      <c r="Q1029" s="62"/>
    </row>
    <row r="1030" spans="3:17">
      <c r="C1030" s="62"/>
      <c r="D1030" s="62"/>
      <c r="E1030" s="62"/>
      <c r="F1030" s="62"/>
      <c r="G1030" s="62"/>
      <c r="H1030" s="62"/>
      <c r="I1030" s="62"/>
      <c r="J1030" s="62"/>
      <c r="K1030" s="62"/>
      <c r="L1030" s="62"/>
      <c r="M1030" s="62"/>
      <c r="N1030" s="62"/>
      <c r="O1030" s="62"/>
      <c r="P1030" s="62"/>
      <c r="Q1030" s="62"/>
    </row>
    <row r="1031" spans="3:17">
      <c r="C1031" s="62"/>
      <c r="D1031" s="62"/>
      <c r="E1031" s="62"/>
      <c r="F1031" s="62"/>
      <c r="G1031" s="62"/>
      <c r="H1031" s="62"/>
      <c r="I1031" s="62"/>
      <c r="J1031" s="62"/>
      <c r="K1031" s="62"/>
      <c r="L1031" s="62"/>
      <c r="M1031" s="62"/>
      <c r="N1031" s="62"/>
      <c r="O1031" s="62"/>
      <c r="P1031" s="62"/>
      <c r="Q1031" s="62"/>
    </row>
    <row r="1032" spans="3:17">
      <c r="C1032" s="62"/>
      <c r="D1032" s="62"/>
      <c r="E1032" s="62"/>
      <c r="F1032" s="62"/>
      <c r="G1032" s="62"/>
      <c r="H1032" s="62"/>
      <c r="I1032" s="62"/>
      <c r="J1032" s="62"/>
      <c r="K1032" s="62"/>
      <c r="L1032" s="62"/>
      <c r="M1032" s="62"/>
      <c r="N1032" s="62"/>
      <c r="O1032" s="62"/>
      <c r="P1032" s="62"/>
      <c r="Q1032" s="62"/>
    </row>
    <row r="1033" spans="3:17">
      <c r="C1033" s="62"/>
      <c r="D1033" s="62"/>
      <c r="E1033" s="62"/>
      <c r="F1033" s="62"/>
      <c r="G1033" s="62"/>
      <c r="H1033" s="62"/>
      <c r="I1033" s="62"/>
      <c r="J1033" s="62"/>
      <c r="K1033" s="62"/>
      <c r="L1033" s="62"/>
      <c r="M1033" s="62"/>
      <c r="N1033" s="62"/>
      <c r="O1033" s="62"/>
      <c r="P1033" s="62"/>
      <c r="Q1033" s="62"/>
    </row>
    <row r="1034" spans="3:17">
      <c r="C1034" s="62"/>
      <c r="D1034" s="62"/>
      <c r="E1034" s="62"/>
      <c r="F1034" s="62"/>
      <c r="G1034" s="62"/>
      <c r="H1034" s="62"/>
      <c r="I1034" s="62"/>
      <c r="J1034" s="62"/>
      <c r="K1034" s="62"/>
      <c r="L1034" s="62"/>
      <c r="M1034" s="62"/>
      <c r="N1034" s="62"/>
      <c r="O1034" s="62"/>
      <c r="P1034" s="62"/>
      <c r="Q1034" s="62"/>
    </row>
    <row r="1035" spans="3:17">
      <c r="C1035" s="62"/>
      <c r="D1035" s="62"/>
      <c r="E1035" s="62"/>
      <c r="F1035" s="62"/>
      <c r="G1035" s="62"/>
      <c r="H1035" s="62"/>
      <c r="I1035" s="62"/>
      <c r="J1035" s="62"/>
      <c r="K1035" s="62"/>
      <c r="L1035" s="62"/>
      <c r="M1035" s="62"/>
      <c r="N1035" s="62"/>
      <c r="O1035" s="62"/>
      <c r="P1035" s="62"/>
      <c r="Q1035" s="62"/>
    </row>
    <row r="1036" spans="3:17">
      <c r="C1036" s="62"/>
      <c r="D1036" s="62"/>
      <c r="E1036" s="62"/>
      <c r="F1036" s="62"/>
      <c r="G1036" s="62"/>
      <c r="H1036" s="62"/>
      <c r="I1036" s="62"/>
      <c r="J1036" s="62"/>
      <c r="K1036" s="62"/>
      <c r="L1036" s="62"/>
      <c r="M1036" s="62"/>
      <c r="N1036" s="62"/>
      <c r="O1036" s="62"/>
      <c r="P1036" s="62"/>
      <c r="Q1036" s="62"/>
    </row>
    <row r="1037" spans="3:17">
      <c r="C1037" s="62"/>
      <c r="D1037" s="62"/>
      <c r="E1037" s="62"/>
      <c r="F1037" s="62"/>
      <c r="G1037" s="62"/>
      <c r="H1037" s="62"/>
      <c r="I1037" s="62"/>
      <c r="J1037" s="62"/>
      <c r="K1037" s="62"/>
      <c r="L1037" s="62"/>
      <c r="M1037" s="62"/>
      <c r="N1037" s="62"/>
      <c r="O1037" s="62"/>
      <c r="P1037" s="62"/>
      <c r="Q1037" s="62"/>
    </row>
    <row r="1038" spans="3:17">
      <c r="C1038" s="62"/>
      <c r="D1038" s="62"/>
      <c r="E1038" s="62"/>
      <c r="F1038" s="62"/>
      <c r="G1038" s="62"/>
      <c r="H1038" s="62"/>
      <c r="I1038" s="62"/>
      <c r="J1038" s="62"/>
      <c r="K1038" s="62"/>
      <c r="L1038" s="62"/>
      <c r="M1038" s="62"/>
      <c r="N1038" s="62"/>
      <c r="O1038" s="62"/>
      <c r="P1038" s="62"/>
      <c r="Q1038" s="62"/>
    </row>
    <row r="1039" spans="3:17">
      <c r="C1039" s="62"/>
      <c r="D1039" s="62"/>
      <c r="E1039" s="62"/>
      <c r="F1039" s="62"/>
      <c r="G1039" s="62"/>
      <c r="H1039" s="62"/>
      <c r="I1039" s="62"/>
      <c r="J1039" s="62"/>
      <c r="K1039" s="62"/>
      <c r="L1039" s="62"/>
      <c r="M1039" s="62"/>
      <c r="N1039" s="62"/>
      <c r="O1039" s="62"/>
      <c r="P1039" s="62"/>
      <c r="Q1039" s="62"/>
    </row>
    <row r="1040" spans="3:17">
      <c r="C1040" s="62"/>
      <c r="D1040" s="62"/>
      <c r="E1040" s="62"/>
      <c r="F1040" s="62"/>
      <c r="G1040" s="62"/>
      <c r="H1040" s="62"/>
      <c r="I1040" s="62"/>
      <c r="J1040" s="62"/>
      <c r="K1040" s="62"/>
      <c r="L1040" s="62"/>
      <c r="M1040" s="62"/>
      <c r="N1040" s="62"/>
      <c r="O1040" s="62"/>
      <c r="P1040" s="62"/>
      <c r="Q1040" s="62"/>
    </row>
    <row r="1041" spans="3:17">
      <c r="C1041" s="62"/>
      <c r="D1041" s="62"/>
      <c r="E1041" s="62"/>
      <c r="F1041" s="62"/>
      <c r="G1041" s="62"/>
      <c r="H1041" s="62"/>
      <c r="I1041" s="62"/>
      <c r="J1041" s="62"/>
      <c r="K1041" s="62"/>
      <c r="L1041" s="62"/>
      <c r="M1041" s="62"/>
      <c r="N1041" s="62"/>
      <c r="O1041" s="62"/>
      <c r="P1041" s="62"/>
      <c r="Q1041" s="62"/>
    </row>
    <row r="1042" spans="3:17">
      <c r="C1042" s="62"/>
      <c r="D1042" s="62"/>
      <c r="E1042" s="62"/>
      <c r="F1042" s="62"/>
      <c r="G1042" s="62"/>
      <c r="H1042" s="62"/>
      <c r="I1042" s="62"/>
      <c r="J1042" s="62"/>
      <c r="K1042" s="62"/>
      <c r="L1042" s="62"/>
      <c r="M1042" s="62"/>
      <c r="N1042" s="62"/>
      <c r="O1042" s="62"/>
      <c r="P1042" s="62"/>
      <c r="Q1042" s="62"/>
    </row>
    <row r="1043" spans="3:17">
      <c r="C1043" s="62"/>
      <c r="D1043" s="62"/>
      <c r="E1043" s="62"/>
      <c r="F1043" s="62"/>
      <c r="G1043" s="62"/>
      <c r="H1043" s="62"/>
      <c r="I1043" s="62"/>
      <c r="J1043" s="62"/>
      <c r="K1043" s="62"/>
      <c r="L1043" s="62"/>
      <c r="M1043" s="62"/>
      <c r="N1043" s="62"/>
      <c r="O1043" s="62"/>
      <c r="P1043" s="62"/>
      <c r="Q1043" s="62"/>
    </row>
    <row r="1044" spans="3:17">
      <c r="C1044" s="62"/>
      <c r="D1044" s="62"/>
      <c r="E1044" s="62"/>
      <c r="F1044" s="62"/>
      <c r="G1044" s="62"/>
      <c r="H1044" s="62"/>
      <c r="I1044" s="62"/>
      <c r="J1044" s="62"/>
      <c r="K1044" s="62"/>
      <c r="L1044" s="62"/>
      <c r="M1044" s="62"/>
      <c r="N1044" s="62"/>
      <c r="O1044" s="62"/>
      <c r="P1044" s="62"/>
      <c r="Q1044" s="62"/>
    </row>
    <row r="1045" spans="3:17">
      <c r="C1045" s="62"/>
      <c r="D1045" s="62"/>
      <c r="E1045" s="62"/>
      <c r="F1045" s="62"/>
      <c r="G1045" s="62"/>
      <c r="H1045" s="62"/>
      <c r="I1045" s="62"/>
      <c r="J1045" s="62"/>
      <c r="K1045" s="62"/>
      <c r="L1045" s="62"/>
      <c r="M1045" s="62"/>
      <c r="N1045" s="62"/>
      <c r="O1045" s="62"/>
      <c r="P1045" s="62"/>
      <c r="Q1045" s="62"/>
    </row>
    <row r="1046" spans="3:17">
      <c r="C1046" s="62"/>
      <c r="D1046" s="62"/>
      <c r="E1046" s="62"/>
      <c r="F1046" s="62"/>
      <c r="G1046" s="62"/>
      <c r="H1046" s="62"/>
      <c r="I1046" s="62"/>
      <c r="J1046" s="62"/>
      <c r="K1046" s="62"/>
      <c r="L1046" s="62"/>
      <c r="M1046" s="62"/>
      <c r="N1046" s="62"/>
      <c r="O1046" s="62"/>
      <c r="P1046" s="62"/>
      <c r="Q1046" s="62"/>
    </row>
    <row r="1047" spans="3:17">
      <c r="C1047" s="62"/>
      <c r="D1047" s="62"/>
      <c r="E1047" s="62"/>
      <c r="F1047" s="62"/>
      <c r="G1047" s="62"/>
      <c r="H1047" s="62"/>
      <c r="I1047" s="62"/>
      <c r="J1047" s="62"/>
      <c r="K1047" s="62"/>
      <c r="L1047" s="62"/>
      <c r="M1047" s="62"/>
      <c r="N1047" s="62"/>
      <c r="O1047" s="62"/>
      <c r="P1047" s="62"/>
      <c r="Q1047" s="62"/>
    </row>
    <row r="1048" spans="3:17">
      <c r="C1048" s="62"/>
      <c r="D1048" s="62"/>
      <c r="E1048" s="62"/>
      <c r="F1048" s="62"/>
      <c r="G1048" s="62"/>
      <c r="H1048" s="62"/>
      <c r="I1048" s="62"/>
      <c r="J1048" s="62"/>
      <c r="K1048" s="62"/>
      <c r="L1048" s="62"/>
      <c r="M1048" s="62"/>
      <c r="N1048" s="62"/>
      <c r="O1048" s="62"/>
      <c r="P1048" s="62"/>
      <c r="Q1048" s="62"/>
    </row>
    <row r="1049" spans="3:17">
      <c r="C1049" s="62"/>
      <c r="D1049" s="62"/>
      <c r="E1049" s="62"/>
      <c r="F1049" s="62"/>
      <c r="G1049" s="62"/>
      <c r="H1049" s="62"/>
      <c r="I1049" s="62"/>
      <c r="J1049" s="62"/>
      <c r="K1049" s="62"/>
      <c r="L1049" s="62"/>
      <c r="M1049" s="62"/>
      <c r="N1049" s="62"/>
      <c r="O1049" s="62"/>
      <c r="P1049" s="62"/>
      <c r="Q1049" s="62"/>
    </row>
    <row r="1050" spans="3:17">
      <c r="C1050" s="62"/>
      <c r="D1050" s="62"/>
      <c r="E1050" s="62"/>
      <c r="F1050" s="62"/>
      <c r="G1050" s="62"/>
      <c r="H1050" s="62"/>
      <c r="I1050" s="62"/>
      <c r="J1050" s="62"/>
      <c r="K1050" s="62"/>
      <c r="L1050" s="62"/>
      <c r="M1050" s="62"/>
      <c r="N1050" s="62"/>
      <c r="O1050" s="62"/>
      <c r="P1050" s="62"/>
      <c r="Q1050" s="62"/>
    </row>
    <row r="1051" spans="3:17">
      <c r="C1051" s="62"/>
      <c r="D1051" s="62"/>
      <c r="E1051" s="62"/>
      <c r="F1051" s="62"/>
      <c r="G1051" s="62"/>
      <c r="H1051" s="62"/>
      <c r="I1051" s="62"/>
      <c r="J1051" s="62"/>
      <c r="K1051" s="62"/>
      <c r="L1051" s="62"/>
      <c r="M1051" s="62"/>
      <c r="N1051" s="62"/>
      <c r="O1051" s="62"/>
      <c r="P1051" s="62"/>
      <c r="Q1051" s="62"/>
    </row>
    <row r="1052" spans="3:17">
      <c r="C1052" s="62"/>
      <c r="D1052" s="62"/>
      <c r="E1052" s="62"/>
      <c r="F1052" s="62"/>
      <c r="G1052" s="62"/>
      <c r="H1052" s="62"/>
      <c r="I1052" s="62"/>
      <c r="J1052" s="62"/>
      <c r="K1052" s="62"/>
      <c r="L1052" s="62"/>
      <c r="M1052" s="62"/>
      <c r="N1052" s="62"/>
      <c r="O1052" s="62"/>
      <c r="P1052" s="62"/>
      <c r="Q1052" s="62"/>
    </row>
    <row r="1053" spans="3:17">
      <c r="C1053" s="62"/>
      <c r="D1053" s="62"/>
      <c r="E1053" s="62"/>
      <c r="F1053" s="62"/>
      <c r="G1053" s="62"/>
      <c r="H1053" s="62"/>
      <c r="I1053" s="62"/>
      <c r="J1053" s="62"/>
      <c r="K1053" s="62"/>
      <c r="L1053" s="62"/>
      <c r="M1053" s="62"/>
      <c r="N1053" s="62"/>
      <c r="O1053" s="62"/>
      <c r="P1053" s="62"/>
      <c r="Q1053" s="62"/>
    </row>
    <row r="1054" spans="3:17">
      <c r="C1054" s="62"/>
      <c r="D1054" s="62"/>
      <c r="E1054" s="62"/>
      <c r="F1054" s="62"/>
      <c r="G1054" s="62"/>
      <c r="H1054" s="62"/>
      <c r="I1054" s="62"/>
      <c r="J1054" s="62"/>
      <c r="K1054" s="62"/>
      <c r="L1054" s="62"/>
      <c r="M1054" s="62"/>
      <c r="N1054" s="62"/>
      <c r="O1054" s="62"/>
      <c r="P1054" s="62"/>
      <c r="Q1054" s="62"/>
    </row>
    <row r="1055" spans="3:17">
      <c r="C1055" s="62"/>
      <c r="D1055" s="62"/>
      <c r="E1055" s="62"/>
      <c r="F1055" s="62"/>
      <c r="G1055" s="62"/>
      <c r="H1055" s="62"/>
      <c r="I1055" s="62"/>
      <c r="J1055" s="62"/>
      <c r="K1055" s="62"/>
      <c r="L1055" s="62"/>
      <c r="M1055" s="62"/>
      <c r="N1055" s="62"/>
      <c r="O1055" s="62"/>
      <c r="P1055" s="62"/>
      <c r="Q1055" s="62"/>
    </row>
    <row r="1056" spans="3:17">
      <c r="C1056" s="62"/>
      <c r="D1056" s="62"/>
      <c r="E1056" s="62"/>
      <c r="F1056" s="62"/>
      <c r="G1056" s="62"/>
      <c r="H1056" s="62"/>
      <c r="I1056" s="62"/>
      <c r="J1056" s="62"/>
      <c r="K1056" s="62"/>
      <c r="L1056" s="62"/>
      <c r="M1056" s="62"/>
      <c r="N1056" s="62"/>
      <c r="O1056" s="62"/>
      <c r="P1056" s="62"/>
      <c r="Q1056" s="62"/>
    </row>
    <row r="1057" spans="3:17">
      <c r="C1057" s="62"/>
      <c r="D1057" s="62"/>
      <c r="E1057" s="62"/>
      <c r="F1057" s="62"/>
      <c r="G1057" s="62"/>
      <c r="H1057" s="62"/>
      <c r="I1057" s="62"/>
      <c r="J1057" s="62"/>
      <c r="K1057" s="62"/>
      <c r="L1057" s="62"/>
      <c r="M1057" s="62"/>
      <c r="N1057" s="62"/>
      <c r="O1057" s="62"/>
      <c r="P1057" s="62"/>
      <c r="Q1057" s="62"/>
    </row>
    <row r="1058" spans="3:17">
      <c r="C1058" s="62"/>
      <c r="D1058" s="62"/>
      <c r="E1058" s="62"/>
      <c r="F1058" s="62"/>
      <c r="G1058" s="62"/>
      <c r="H1058" s="62"/>
      <c r="I1058" s="62"/>
      <c r="J1058" s="62"/>
      <c r="K1058" s="62"/>
      <c r="L1058" s="62"/>
      <c r="M1058" s="62"/>
      <c r="N1058" s="62"/>
      <c r="O1058" s="62"/>
      <c r="P1058" s="62"/>
      <c r="Q1058" s="62"/>
    </row>
    <row r="1059" spans="3:17">
      <c r="C1059" s="62"/>
      <c r="D1059" s="62"/>
      <c r="E1059" s="62"/>
      <c r="F1059" s="62"/>
      <c r="G1059" s="62"/>
      <c r="H1059" s="62"/>
      <c r="I1059" s="62"/>
      <c r="J1059" s="62"/>
      <c r="K1059" s="62"/>
      <c r="L1059" s="62"/>
      <c r="M1059" s="62"/>
      <c r="N1059" s="62"/>
      <c r="O1059" s="62"/>
      <c r="P1059" s="62"/>
      <c r="Q1059" s="62"/>
    </row>
    <row r="1060" spans="3:17">
      <c r="C1060" s="62"/>
      <c r="D1060" s="62"/>
      <c r="E1060" s="62"/>
      <c r="F1060" s="62"/>
      <c r="G1060" s="62"/>
      <c r="H1060" s="62"/>
      <c r="I1060" s="62"/>
      <c r="J1060" s="62"/>
      <c r="K1060" s="62"/>
      <c r="L1060" s="62"/>
      <c r="M1060" s="62"/>
      <c r="N1060" s="62"/>
      <c r="O1060" s="62"/>
      <c r="P1060" s="62"/>
      <c r="Q1060" s="62"/>
    </row>
    <row r="1061" spans="3:17">
      <c r="C1061" s="62"/>
      <c r="D1061" s="62"/>
      <c r="E1061" s="62"/>
      <c r="F1061" s="62"/>
      <c r="G1061" s="62"/>
      <c r="H1061" s="62"/>
      <c r="I1061" s="62"/>
      <c r="J1061" s="62"/>
      <c r="K1061" s="62"/>
      <c r="L1061" s="62"/>
      <c r="M1061" s="62"/>
      <c r="N1061" s="62"/>
      <c r="O1061" s="62"/>
      <c r="P1061" s="62"/>
      <c r="Q1061" s="62"/>
    </row>
    <row r="1062" spans="3:17">
      <c r="C1062" s="62"/>
      <c r="D1062" s="62"/>
      <c r="E1062" s="62"/>
      <c r="F1062" s="62"/>
      <c r="G1062" s="62"/>
      <c r="H1062" s="62"/>
      <c r="I1062" s="62"/>
      <c r="J1062" s="62"/>
      <c r="K1062" s="62"/>
      <c r="L1062" s="62"/>
      <c r="M1062" s="62"/>
      <c r="N1062" s="62"/>
      <c r="O1062" s="62"/>
      <c r="P1062" s="62"/>
      <c r="Q1062" s="62"/>
    </row>
    <row r="1063" spans="3:17">
      <c r="C1063" s="62"/>
      <c r="D1063" s="62"/>
      <c r="E1063" s="62"/>
      <c r="F1063" s="62"/>
      <c r="G1063" s="62"/>
      <c r="H1063" s="62"/>
      <c r="I1063" s="62"/>
      <c r="J1063" s="62"/>
      <c r="K1063" s="62"/>
      <c r="L1063" s="62"/>
      <c r="M1063" s="62"/>
      <c r="N1063" s="62"/>
      <c r="O1063" s="62"/>
      <c r="P1063" s="62"/>
      <c r="Q1063" s="62"/>
    </row>
    <row r="1064" spans="3:17">
      <c r="C1064" s="62"/>
      <c r="D1064" s="62"/>
      <c r="E1064" s="62"/>
      <c r="F1064" s="62"/>
      <c r="G1064" s="62"/>
      <c r="H1064" s="62"/>
      <c r="I1064" s="62"/>
      <c r="J1064" s="62"/>
      <c r="K1064" s="62"/>
      <c r="L1064" s="62"/>
      <c r="M1064" s="62"/>
      <c r="N1064" s="62"/>
      <c r="O1064" s="62"/>
      <c r="P1064" s="62"/>
      <c r="Q1064" s="62"/>
    </row>
    <row r="1065" spans="3:17">
      <c r="C1065" s="62"/>
      <c r="D1065" s="62"/>
      <c r="E1065" s="62"/>
      <c r="F1065" s="62"/>
      <c r="G1065" s="62"/>
      <c r="H1065" s="62"/>
      <c r="I1065" s="62"/>
      <c r="J1065" s="62"/>
      <c r="K1065" s="62"/>
      <c r="L1065" s="62"/>
      <c r="M1065" s="62"/>
      <c r="N1065" s="62"/>
      <c r="O1065" s="62"/>
      <c r="P1065" s="62"/>
      <c r="Q1065" s="62"/>
    </row>
    <row r="1066" spans="3:17">
      <c r="C1066" s="62"/>
      <c r="D1066" s="62"/>
      <c r="E1066" s="62"/>
      <c r="F1066" s="62"/>
      <c r="G1066" s="62"/>
      <c r="H1066" s="62"/>
      <c r="I1066" s="62"/>
      <c r="J1066" s="62"/>
      <c r="K1066" s="62"/>
      <c r="L1066" s="62"/>
      <c r="M1066" s="62"/>
      <c r="N1066" s="62"/>
      <c r="O1066" s="62"/>
      <c r="P1066" s="62"/>
      <c r="Q1066" s="62"/>
    </row>
    <row r="1067" spans="3:17">
      <c r="C1067" s="62"/>
      <c r="D1067" s="62"/>
      <c r="E1067" s="62"/>
      <c r="F1067" s="62"/>
      <c r="G1067" s="62"/>
      <c r="H1067" s="62"/>
      <c r="I1067" s="62"/>
      <c r="J1067" s="62"/>
      <c r="K1067" s="62"/>
      <c r="L1067" s="62"/>
      <c r="M1067" s="62"/>
      <c r="N1067" s="62"/>
      <c r="O1067" s="62"/>
      <c r="P1067" s="62"/>
      <c r="Q1067" s="62"/>
    </row>
    <row r="1068" spans="3:17">
      <c r="C1068" s="62"/>
      <c r="D1068" s="62"/>
      <c r="E1068" s="62"/>
      <c r="F1068" s="62"/>
      <c r="G1068" s="62"/>
      <c r="H1068" s="62"/>
      <c r="I1068" s="62"/>
      <c r="J1068" s="62"/>
      <c r="K1068" s="62"/>
      <c r="L1068" s="62"/>
      <c r="M1068" s="62"/>
      <c r="N1068" s="62"/>
      <c r="O1068" s="62"/>
      <c r="P1068" s="62"/>
      <c r="Q1068" s="62"/>
    </row>
    <row r="1069" spans="3:17">
      <c r="C1069" s="62"/>
      <c r="D1069" s="62"/>
      <c r="E1069" s="62"/>
      <c r="F1069" s="62"/>
      <c r="G1069" s="62"/>
      <c r="H1069" s="62"/>
      <c r="I1069" s="62"/>
      <c r="J1069" s="62"/>
      <c r="K1069" s="62"/>
      <c r="L1069" s="62"/>
      <c r="M1069" s="62"/>
      <c r="N1069" s="62"/>
      <c r="O1069" s="62"/>
      <c r="P1069" s="62"/>
      <c r="Q1069" s="62"/>
    </row>
    <row r="1070" spans="3:17">
      <c r="C1070" s="62"/>
      <c r="D1070" s="62"/>
      <c r="E1070" s="62"/>
      <c r="F1070" s="62"/>
      <c r="G1070" s="62"/>
      <c r="H1070" s="62"/>
      <c r="I1070" s="62"/>
      <c r="J1070" s="62"/>
      <c r="K1070" s="62"/>
      <c r="L1070" s="62"/>
      <c r="M1070" s="62"/>
      <c r="N1070" s="62"/>
      <c r="O1070" s="62"/>
      <c r="P1070" s="62"/>
      <c r="Q1070" s="62"/>
    </row>
    <row r="1071" spans="3:17">
      <c r="C1071" s="62"/>
      <c r="D1071" s="62"/>
      <c r="E1071" s="62"/>
      <c r="F1071" s="62"/>
      <c r="G1071" s="62"/>
      <c r="H1071" s="62"/>
      <c r="I1071" s="62"/>
      <c r="J1071" s="62"/>
      <c r="K1071" s="62"/>
      <c r="L1071" s="62"/>
      <c r="M1071" s="62"/>
      <c r="N1071" s="62"/>
      <c r="O1071" s="62"/>
      <c r="P1071" s="62"/>
      <c r="Q1071" s="62"/>
    </row>
    <row r="1072" spans="3:17">
      <c r="C1072" s="62"/>
      <c r="D1072" s="62"/>
      <c r="E1072" s="62"/>
      <c r="F1072" s="62"/>
      <c r="G1072" s="62"/>
      <c r="H1072" s="62"/>
      <c r="I1072" s="62"/>
      <c r="J1072" s="62"/>
      <c r="K1072" s="62"/>
      <c r="L1072" s="62"/>
      <c r="M1072" s="62"/>
      <c r="N1072" s="62"/>
      <c r="O1072" s="62"/>
      <c r="P1072" s="62"/>
      <c r="Q1072" s="62"/>
    </row>
    <row r="1073" spans="3:17">
      <c r="C1073" s="62"/>
      <c r="D1073" s="62"/>
      <c r="E1073" s="62"/>
      <c r="F1073" s="62"/>
      <c r="G1073" s="62"/>
      <c r="H1073" s="62"/>
      <c r="I1073" s="62"/>
      <c r="J1073" s="62"/>
      <c r="K1073" s="62"/>
      <c r="L1073" s="62"/>
      <c r="M1073" s="62"/>
      <c r="N1073" s="62"/>
      <c r="O1073" s="62"/>
      <c r="P1073" s="62"/>
      <c r="Q1073" s="62"/>
    </row>
    <row r="1074" spans="3:17">
      <c r="C1074" s="62"/>
      <c r="D1074" s="62"/>
      <c r="E1074" s="62"/>
      <c r="F1074" s="62"/>
      <c r="G1074" s="62"/>
      <c r="H1074" s="62"/>
      <c r="I1074" s="62"/>
      <c r="J1074" s="62"/>
      <c r="K1074" s="62"/>
      <c r="L1074" s="62"/>
      <c r="M1074" s="62"/>
      <c r="N1074" s="62"/>
      <c r="O1074" s="62"/>
      <c r="P1074" s="62"/>
      <c r="Q1074" s="62"/>
    </row>
    <row r="1075" spans="3:17">
      <c r="C1075" s="62"/>
      <c r="D1075" s="62"/>
      <c r="E1075" s="62"/>
      <c r="F1075" s="62"/>
      <c r="G1075" s="62"/>
      <c r="H1075" s="62"/>
      <c r="I1075" s="62"/>
      <c r="J1075" s="62"/>
      <c r="K1075" s="62"/>
      <c r="L1075" s="62"/>
      <c r="M1075" s="62"/>
      <c r="N1075" s="62"/>
      <c r="O1075" s="62"/>
      <c r="P1075" s="62"/>
      <c r="Q1075" s="62"/>
    </row>
    <row r="1076" spans="3:17">
      <c r="C1076" s="62"/>
      <c r="D1076" s="62"/>
      <c r="E1076" s="62"/>
      <c r="F1076" s="62"/>
      <c r="G1076" s="62"/>
      <c r="H1076" s="62"/>
      <c r="I1076" s="62"/>
      <c r="J1076" s="62"/>
      <c r="K1076" s="62"/>
      <c r="L1076" s="62"/>
      <c r="M1076" s="62"/>
      <c r="N1076" s="62"/>
      <c r="O1076" s="62"/>
      <c r="P1076" s="62"/>
      <c r="Q1076" s="62"/>
    </row>
    <row r="1077" spans="3:17">
      <c r="C1077" s="62"/>
      <c r="D1077" s="62"/>
      <c r="E1077" s="62"/>
      <c r="F1077" s="62"/>
      <c r="G1077" s="62"/>
      <c r="H1077" s="62"/>
      <c r="I1077" s="62"/>
      <c r="J1077" s="62"/>
      <c r="K1077" s="62"/>
      <c r="L1077" s="62"/>
      <c r="M1077" s="62"/>
      <c r="N1077" s="62"/>
      <c r="O1077" s="62"/>
      <c r="P1077" s="62"/>
      <c r="Q1077" s="62"/>
    </row>
    <row r="1078" spans="3:17">
      <c r="C1078" s="62"/>
      <c r="D1078" s="62"/>
      <c r="E1078" s="62"/>
      <c r="F1078" s="62"/>
      <c r="G1078" s="62"/>
      <c r="H1078" s="62"/>
      <c r="I1078" s="62"/>
      <c r="J1078" s="62"/>
      <c r="K1078" s="62"/>
      <c r="L1078" s="62"/>
      <c r="M1078" s="62"/>
      <c r="N1078" s="62"/>
      <c r="O1078" s="62"/>
      <c r="P1078" s="62"/>
      <c r="Q1078" s="62"/>
    </row>
    <row r="1079" spans="3:17">
      <c r="C1079" s="62"/>
      <c r="D1079" s="62"/>
      <c r="E1079" s="62"/>
      <c r="F1079" s="62"/>
      <c r="G1079" s="62"/>
      <c r="H1079" s="62"/>
      <c r="I1079" s="62"/>
      <c r="J1079" s="62"/>
      <c r="K1079" s="62"/>
      <c r="L1079" s="62"/>
      <c r="M1079" s="62"/>
      <c r="N1079" s="62"/>
      <c r="O1079" s="62"/>
      <c r="P1079" s="62"/>
      <c r="Q1079" s="62"/>
    </row>
    <row r="1080" spans="3:17">
      <c r="C1080" s="62"/>
      <c r="D1080" s="62"/>
      <c r="E1080" s="62"/>
      <c r="F1080" s="62"/>
      <c r="G1080" s="62"/>
      <c r="H1080" s="62"/>
      <c r="I1080" s="62"/>
      <c r="J1080" s="62"/>
      <c r="K1080" s="62"/>
      <c r="L1080" s="62"/>
      <c r="M1080" s="62"/>
      <c r="N1080" s="62"/>
      <c r="O1080" s="62"/>
      <c r="P1080" s="62"/>
      <c r="Q1080" s="62"/>
    </row>
    <row r="1081" spans="3:17">
      <c r="C1081" s="62"/>
      <c r="D1081" s="62"/>
      <c r="E1081" s="62"/>
      <c r="F1081" s="62"/>
      <c r="G1081" s="62"/>
      <c r="H1081" s="62"/>
      <c r="I1081" s="62"/>
      <c r="J1081" s="62"/>
      <c r="K1081" s="62"/>
      <c r="L1081" s="62"/>
      <c r="M1081" s="62"/>
      <c r="N1081" s="62"/>
      <c r="O1081" s="62"/>
      <c r="P1081" s="62"/>
      <c r="Q1081" s="62"/>
    </row>
    <row r="1082" spans="3:17">
      <c r="C1082" s="62"/>
      <c r="D1082" s="62"/>
      <c r="E1082" s="62"/>
      <c r="F1082" s="62"/>
      <c r="G1082" s="62"/>
      <c r="H1082" s="62"/>
      <c r="I1082" s="62"/>
      <c r="J1082" s="62"/>
      <c r="K1082" s="62"/>
      <c r="L1082" s="62"/>
      <c r="M1082" s="62"/>
      <c r="N1082" s="62"/>
      <c r="O1082" s="62"/>
      <c r="P1082" s="62"/>
      <c r="Q1082" s="62"/>
    </row>
    <row r="1083" spans="3:17">
      <c r="C1083" s="62"/>
      <c r="D1083" s="62"/>
      <c r="E1083" s="62"/>
      <c r="F1083" s="62"/>
      <c r="G1083" s="62"/>
      <c r="H1083" s="62"/>
      <c r="I1083" s="62"/>
      <c r="J1083" s="62"/>
      <c r="K1083" s="62"/>
      <c r="L1083" s="62"/>
      <c r="M1083" s="62"/>
      <c r="N1083" s="62"/>
      <c r="O1083" s="62"/>
      <c r="P1083" s="62"/>
      <c r="Q1083" s="62"/>
    </row>
    <row r="1084" spans="3:17">
      <c r="C1084" s="62"/>
      <c r="D1084" s="62"/>
      <c r="E1084" s="62"/>
      <c r="F1084" s="62"/>
      <c r="G1084" s="62"/>
      <c r="H1084" s="62"/>
      <c r="I1084" s="62"/>
      <c r="J1084" s="62"/>
      <c r="K1084" s="62"/>
      <c r="L1084" s="62"/>
      <c r="M1084" s="62"/>
      <c r="N1084" s="62"/>
      <c r="O1084" s="62"/>
      <c r="P1084" s="62"/>
      <c r="Q1084" s="62"/>
    </row>
    <row r="1085" spans="3:17">
      <c r="C1085" s="62"/>
      <c r="D1085" s="62"/>
      <c r="E1085" s="62"/>
      <c r="F1085" s="62"/>
      <c r="G1085" s="62"/>
      <c r="H1085" s="62"/>
      <c r="I1085" s="62"/>
      <c r="J1085" s="62"/>
      <c r="K1085" s="62"/>
      <c r="L1085" s="62"/>
      <c r="M1085" s="62"/>
      <c r="N1085" s="62"/>
      <c r="O1085" s="62"/>
      <c r="P1085" s="62"/>
      <c r="Q1085" s="62"/>
    </row>
    <row r="1086" spans="3:17">
      <c r="C1086" s="62"/>
      <c r="D1086" s="62"/>
      <c r="E1086" s="62"/>
      <c r="F1086" s="62"/>
      <c r="G1086" s="62"/>
      <c r="H1086" s="62"/>
      <c r="I1086" s="62"/>
      <c r="J1086" s="62"/>
      <c r="K1086" s="62"/>
      <c r="L1086" s="62"/>
      <c r="M1086" s="62"/>
      <c r="N1086" s="62"/>
      <c r="O1086" s="62"/>
      <c r="P1086" s="62"/>
      <c r="Q1086" s="62"/>
    </row>
    <row r="1087" spans="3:17">
      <c r="C1087" s="62"/>
      <c r="D1087" s="62"/>
      <c r="E1087" s="62"/>
      <c r="F1087" s="62"/>
      <c r="G1087" s="62"/>
      <c r="H1087" s="62"/>
      <c r="I1087" s="62"/>
      <c r="J1087" s="62"/>
      <c r="K1087" s="62"/>
      <c r="L1087" s="62"/>
      <c r="M1087" s="62"/>
      <c r="N1087" s="62"/>
      <c r="O1087" s="62"/>
      <c r="P1087" s="62"/>
      <c r="Q1087" s="62"/>
    </row>
    <row r="1088" spans="3:17">
      <c r="C1088" s="62"/>
      <c r="D1088" s="62"/>
      <c r="E1088" s="62"/>
      <c r="F1088" s="62"/>
      <c r="G1088" s="62"/>
      <c r="H1088" s="62"/>
      <c r="I1088" s="62"/>
      <c r="J1088" s="62"/>
      <c r="K1088" s="62"/>
      <c r="L1088" s="62"/>
      <c r="M1088" s="62"/>
      <c r="N1088" s="62"/>
      <c r="O1088" s="62"/>
      <c r="P1088" s="62"/>
      <c r="Q1088" s="62"/>
    </row>
    <row r="1089" spans="3:17">
      <c r="C1089" s="62"/>
      <c r="D1089" s="62"/>
      <c r="E1089" s="62"/>
      <c r="F1089" s="62"/>
      <c r="G1089" s="62"/>
      <c r="H1089" s="62"/>
      <c r="I1089" s="62"/>
      <c r="J1089" s="62"/>
      <c r="K1089" s="62"/>
      <c r="L1089" s="62"/>
      <c r="M1089" s="62"/>
      <c r="N1089" s="62"/>
      <c r="O1089" s="62"/>
      <c r="P1089" s="62"/>
      <c r="Q1089" s="62"/>
    </row>
    <row r="1090" spans="3:17">
      <c r="C1090" s="62"/>
      <c r="D1090" s="62"/>
      <c r="E1090" s="62"/>
      <c r="F1090" s="62"/>
      <c r="G1090" s="62"/>
      <c r="H1090" s="62"/>
      <c r="I1090" s="62"/>
      <c r="J1090" s="62"/>
      <c r="K1090" s="62"/>
      <c r="L1090" s="62"/>
      <c r="M1090" s="62"/>
      <c r="N1090" s="62"/>
      <c r="O1090" s="62"/>
      <c r="P1090" s="62"/>
      <c r="Q1090" s="62"/>
    </row>
    <row r="1091" spans="3:17">
      <c r="C1091" s="62"/>
      <c r="D1091" s="62"/>
      <c r="E1091" s="62"/>
      <c r="F1091" s="62"/>
      <c r="G1091" s="62"/>
      <c r="H1091" s="62"/>
      <c r="I1091" s="62"/>
      <c r="J1091" s="62"/>
      <c r="K1091" s="62"/>
      <c r="L1091" s="62"/>
      <c r="M1091" s="62"/>
      <c r="N1091" s="62"/>
      <c r="O1091" s="62"/>
      <c r="P1091" s="62"/>
      <c r="Q1091" s="62"/>
    </row>
    <row r="1092" spans="3:17">
      <c r="C1092" s="62"/>
      <c r="D1092" s="62"/>
      <c r="E1092" s="62"/>
      <c r="F1092" s="62"/>
      <c r="G1092" s="62"/>
      <c r="H1092" s="62"/>
      <c r="I1092" s="62"/>
      <c r="J1092" s="62"/>
      <c r="K1092" s="62"/>
      <c r="L1092" s="62"/>
      <c r="M1092" s="62"/>
      <c r="N1092" s="62"/>
      <c r="O1092" s="62"/>
      <c r="P1092" s="62"/>
      <c r="Q1092" s="62"/>
    </row>
    <row r="1093" spans="3:17">
      <c r="C1093" s="62"/>
      <c r="D1093" s="62"/>
      <c r="E1093" s="62"/>
      <c r="F1093" s="62"/>
      <c r="G1093" s="62"/>
      <c r="H1093" s="62"/>
      <c r="I1093" s="62"/>
      <c r="J1093" s="62"/>
      <c r="K1093" s="62"/>
      <c r="L1093" s="62"/>
      <c r="M1093" s="62"/>
      <c r="N1093" s="62"/>
      <c r="O1093" s="62"/>
      <c r="P1093" s="62"/>
      <c r="Q1093" s="62"/>
    </row>
    <row r="1094" spans="3:17">
      <c r="C1094" s="62"/>
      <c r="D1094" s="62"/>
      <c r="E1094" s="62"/>
      <c r="F1094" s="62"/>
      <c r="G1094" s="62"/>
      <c r="H1094" s="62"/>
      <c r="I1094" s="62"/>
      <c r="J1094" s="62"/>
      <c r="K1094" s="62"/>
      <c r="L1094" s="62"/>
      <c r="M1094" s="62"/>
      <c r="N1094" s="62"/>
      <c r="O1094" s="62"/>
      <c r="P1094" s="62"/>
      <c r="Q1094" s="62"/>
    </row>
    <row r="1095" spans="3:17">
      <c r="C1095" s="62"/>
      <c r="D1095" s="62"/>
      <c r="E1095" s="62"/>
      <c r="F1095" s="62"/>
      <c r="G1095" s="62"/>
      <c r="H1095" s="62"/>
      <c r="I1095" s="62"/>
      <c r="J1095" s="62"/>
      <c r="K1095" s="62"/>
      <c r="L1095" s="62"/>
      <c r="M1095" s="62"/>
      <c r="N1095" s="62"/>
      <c r="O1095" s="62"/>
      <c r="P1095" s="62"/>
      <c r="Q1095" s="62"/>
    </row>
    <row r="1096" spans="3:17">
      <c r="C1096" s="62"/>
      <c r="D1096" s="62"/>
      <c r="E1096" s="62"/>
      <c r="F1096" s="62"/>
      <c r="G1096" s="62"/>
      <c r="H1096" s="62"/>
      <c r="I1096" s="62"/>
      <c r="J1096" s="62"/>
      <c r="K1096" s="62"/>
      <c r="L1096" s="62"/>
      <c r="M1096" s="62"/>
      <c r="N1096" s="62"/>
      <c r="O1096" s="62"/>
      <c r="P1096" s="62"/>
      <c r="Q1096" s="62"/>
    </row>
    <row r="1097" spans="3:17">
      <c r="C1097" s="62"/>
      <c r="D1097" s="62"/>
      <c r="E1097" s="62"/>
      <c r="F1097" s="62"/>
      <c r="G1097" s="62"/>
      <c r="H1097" s="62"/>
      <c r="I1097" s="62"/>
      <c r="J1097" s="62"/>
      <c r="K1097" s="62"/>
      <c r="L1097" s="62"/>
      <c r="M1097" s="62"/>
      <c r="N1097" s="62"/>
      <c r="O1097" s="62"/>
      <c r="P1097" s="62"/>
      <c r="Q1097" s="62"/>
    </row>
    <row r="1098" spans="3:17">
      <c r="C1098" s="62"/>
      <c r="D1098" s="62"/>
      <c r="E1098" s="62"/>
      <c r="F1098" s="62"/>
      <c r="G1098" s="62"/>
      <c r="H1098" s="62"/>
      <c r="I1098" s="62"/>
      <c r="J1098" s="62"/>
      <c r="K1098" s="62"/>
      <c r="L1098" s="62"/>
      <c r="M1098" s="62"/>
      <c r="N1098" s="62"/>
      <c r="O1098" s="62"/>
      <c r="P1098" s="62"/>
      <c r="Q1098" s="62"/>
    </row>
    <row r="1099" spans="3:17">
      <c r="C1099" s="62"/>
      <c r="D1099" s="62"/>
      <c r="E1099" s="62"/>
      <c r="F1099" s="62"/>
      <c r="G1099" s="62"/>
      <c r="H1099" s="62"/>
      <c r="I1099" s="62"/>
      <c r="J1099" s="62"/>
      <c r="K1099" s="62"/>
      <c r="L1099" s="62"/>
      <c r="M1099" s="62"/>
      <c r="N1099" s="62"/>
      <c r="O1099" s="62"/>
      <c r="P1099" s="62"/>
      <c r="Q1099" s="62"/>
    </row>
    <row r="1100" spans="3:17">
      <c r="C1100" s="62"/>
      <c r="D1100" s="62"/>
      <c r="E1100" s="62"/>
      <c r="F1100" s="62"/>
      <c r="G1100" s="62"/>
      <c r="H1100" s="62"/>
      <c r="I1100" s="62"/>
      <c r="J1100" s="62"/>
      <c r="K1100" s="62"/>
      <c r="L1100" s="62"/>
      <c r="M1100" s="62"/>
      <c r="N1100" s="62"/>
      <c r="O1100" s="62"/>
      <c r="P1100" s="62"/>
      <c r="Q1100" s="62"/>
    </row>
    <row r="1101" spans="3:17">
      <c r="C1101" s="62"/>
      <c r="D1101" s="62"/>
      <c r="E1101" s="62"/>
      <c r="F1101" s="62"/>
      <c r="G1101" s="62"/>
      <c r="H1101" s="62"/>
      <c r="I1101" s="62"/>
      <c r="J1101" s="62"/>
      <c r="K1101" s="62"/>
      <c r="L1101" s="62"/>
      <c r="M1101" s="62"/>
      <c r="N1101" s="62"/>
      <c r="O1101" s="62"/>
      <c r="P1101" s="62"/>
      <c r="Q1101" s="62"/>
    </row>
    <row r="1102" spans="3:17">
      <c r="C1102" s="62"/>
      <c r="D1102" s="62"/>
      <c r="E1102" s="62"/>
      <c r="F1102" s="62"/>
      <c r="G1102" s="62"/>
      <c r="H1102" s="62"/>
      <c r="I1102" s="62"/>
      <c r="J1102" s="62"/>
      <c r="K1102" s="62"/>
      <c r="L1102" s="62"/>
      <c r="M1102" s="62"/>
      <c r="N1102" s="62"/>
      <c r="O1102" s="62"/>
      <c r="P1102" s="62"/>
      <c r="Q1102" s="62"/>
    </row>
    <row r="1103" spans="3:17">
      <c r="C1103" s="62"/>
      <c r="D1103" s="62"/>
      <c r="E1103" s="62"/>
      <c r="F1103" s="62"/>
      <c r="G1103" s="62"/>
      <c r="H1103" s="62"/>
      <c r="I1103" s="62"/>
      <c r="J1103" s="62"/>
      <c r="K1103" s="62"/>
      <c r="L1103" s="62"/>
      <c r="M1103" s="62"/>
      <c r="N1103" s="62"/>
      <c r="O1103" s="62"/>
      <c r="P1103" s="62"/>
      <c r="Q1103" s="62"/>
    </row>
    <row r="1104" spans="3:17">
      <c r="C1104" s="62"/>
      <c r="D1104" s="62"/>
      <c r="E1104" s="62"/>
      <c r="F1104" s="62"/>
      <c r="G1104" s="62"/>
      <c r="H1104" s="62"/>
      <c r="I1104" s="62"/>
      <c r="J1104" s="62"/>
      <c r="K1104" s="62"/>
      <c r="L1104" s="62"/>
      <c r="M1104" s="62"/>
      <c r="N1104" s="62"/>
      <c r="O1104" s="62"/>
      <c r="P1104" s="62"/>
      <c r="Q1104" s="62"/>
    </row>
    <row r="1105" spans="3:17">
      <c r="C1105" s="62"/>
      <c r="D1105" s="62"/>
      <c r="E1105" s="62"/>
      <c r="F1105" s="62"/>
      <c r="G1105" s="62"/>
      <c r="H1105" s="62"/>
      <c r="I1105" s="62"/>
      <c r="J1105" s="62"/>
      <c r="K1105" s="62"/>
      <c r="L1105" s="62"/>
      <c r="M1105" s="62"/>
      <c r="N1105" s="62"/>
      <c r="O1105" s="62"/>
      <c r="P1105" s="62"/>
      <c r="Q1105" s="62"/>
    </row>
    <row r="1106" spans="3:17">
      <c r="C1106" s="62"/>
      <c r="D1106" s="62"/>
      <c r="E1106" s="62"/>
      <c r="F1106" s="62"/>
      <c r="G1106" s="62"/>
      <c r="H1106" s="62"/>
      <c r="I1106" s="62"/>
      <c r="J1106" s="62"/>
      <c r="K1106" s="62"/>
      <c r="L1106" s="62"/>
      <c r="M1106" s="62"/>
      <c r="N1106" s="62"/>
      <c r="O1106" s="62"/>
      <c r="P1106" s="62"/>
      <c r="Q1106" s="62"/>
    </row>
    <row r="1107" spans="3:17">
      <c r="C1107" s="62"/>
      <c r="D1107" s="62"/>
      <c r="E1107" s="62"/>
      <c r="F1107" s="62"/>
      <c r="G1107" s="62"/>
      <c r="H1107" s="62"/>
      <c r="I1107" s="62"/>
      <c r="J1107" s="62"/>
      <c r="K1107" s="62"/>
      <c r="L1107" s="62"/>
      <c r="M1107" s="62"/>
      <c r="N1107" s="62"/>
      <c r="O1107" s="62"/>
      <c r="P1107" s="62"/>
      <c r="Q1107" s="62"/>
    </row>
    <row r="1108" spans="3:17">
      <c r="C1108" s="62"/>
      <c r="D1108" s="62"/>
      <c r="E1108" s="62"/>
      <c r="F1108" s="62"/>
      <c r="G1108" s="62"/>
      <c r="H1108" s="62"/>
      <c r="I1108" s="62"/>
      <c r="J1108" s="62"/>
      <c r="K1108" s="62"/>
      <c r="L1108" s="62"/>
      <c r="M1108" s="62"/>
      <c r="N1108" s="62"/>
      <c r="O1108" s="62"/>
      <c r="P1108" s="62"/>
      <c r="Q1108" s="62"/>
    </row>
    <row r="1109" spans="3:17">
      <c r="C1109" s="62"/>
      <c r="D1109" s="62"/>
      <c r="E1109" s="62"/>
      <c r="F1109" s="62"/>
      <c r="G1109" s="62"/>
      <c r="H1109" s="62"/>
      <c r="I1109" s="62"/>
      <c r="J1109" s="62"/>
      <c r="K1109" s="62"/>
      <c r="L1109" s="62"/>
      <c r="M1109" s="62"/>
      <c r="N1109" s="62"/>
      <c r="O1109" s="62"/>
      <c r="P1109" s="62"/>
      <c r="Q1109" s="62"/>
    </row>
    <row r="1110" spans="3:17">
      <c r="C1110" s="62"/>
      <c r="D1110" s="62"/>
      <c r="E1110" s="62"/>
      <c r="F1110" s="62"/>
      <c r="G1110" s="62"/>
      <c r="H1110" s="62"/>
      <c r="I1110" s="62"/>
      <c r="J1110" s="62"/>
      <c r="K1110" s="62"/>
      <c r="L1110" s="62"/>
      <c r="M1110" s="62"/>
      <c r="N1110" s="62"/>
      <c r="O1110" s="62"/>
      <c r="P1110" s="62"/>
      <c r="Q1110" s="62"/>
    </row>
    <row r="1111" spans="3:17">
      <c r="C1111" s="62"/>
      <c r="D1111" s="62"/>
      <c r="E1111" s="62"/>
      <c r="F1111" s="62"/>
      <c r="G1111" s="62"/>
      <c r="H1111" s="62"/>
      <c r="I1111" s="62"/>
      <c r="J1111" s="62"/>
      <c r="K1111" s="62"/>
      <c r="L1111" s="62"/>
      <c r="M1111" s="62"/>
      <c r="N1111" s="62"/>
      <c r="O1111" s="62"/>
      <c r="P1111" s="62"/>
      <c r="Q1111" s="62"/>
    </row>
    <row r="1112" spans="3:17">
      <c r="C1112" s="62"/>
      <c r="D1112" s="62"/>
      <c r="E1112" s="62"/>
      <c r="F1112" s="62"/>
      <c r="G1112" s="62"/>
      <c r="H1112" s="62"/>
      <c r="I1112" s="62"/>
      <c r="J1112" s="62"/>
      <c r="K1112" s="62"/>
      <c r="L1112" s="62"/>
      <c r="M1112" s="62"/>
      <c r="N1112" s="62"/>
      <c r="O1112" s="62"/>
      <c r="P1112" s="62"/>
      <c r="Q1112" s="62"/>
    </row>
    <row r="1113" spans="3:17">
      <c r="C1113" s="62"/>
      <c r="D1113" s="62"/>
      <c r="E1113" s="62"/>
      <c r="F1113" s="62"/>
      <c r="G1113" s="62"/>
      <c r="H1113" s="62"/>
      <c r="I1113" s="62"/>
      <c r="J1113" s="62"/>
      <c r="K1113" s="62"/>
      <c r="L1113" s="62"/>
      <c r="M1113" s="62"/>
      <c r="N1113" s="62"/>
      <c r="O1113" s="62"/>
      <c r="P1113" s="62"/>
      <c r="Q1113" s="62"/>
    </row>
    <row r="1114" spans="3:17">
      <c r="C1114" s="62"/>
      <c r="D1114" s="62"/>
      <c r="E1114" s="62"/>
      <c r="F1114" s="62"/>
      <c r="G1114" s="62"/>
      <c r="H1114" s="62"/>
      <c r="I1114" s="62"/>
      <c r="J1114" s="62"/>
      <c r="K1114" s="62"/>
      <c r="L1114" s="62"/>
      <c r="M1114" s="62"/>
      <c r="N1114" s="62"/>
      <c r="O1114" s="62"/>
      <c r="P1114" s="62"/>
      <c r="Q1114" s="62"/>
    </row>
    <row r="1115" spans="3:17">
      <c r="C1115" s="62"/>
      <c r="D1115" s="62"/>
      <c r="E1115" s="62"/>
      <c r="F1115" s="62"/>
      <c r="G1115" s="62"/>
      <c r="H1115" s="62"/>
      <c r="I1115" s="62"/>
      <c r="J1115" s="62"/>
      <c r="K1115" s="62"/>
      <c r="L1115" s="62"/>
      <c r="M1115" s="62"/>
      <c r="N1115" s="62"/>
      <c r="O1115" s="62"/>
      <c r="P1115" s="62"/>
      <c r="Q1115" s="62"/>
    </row>
    <row r="1116" spans="3:17">
      <c r="C1116" s="62"/>
      <c r="D1116" s="62"/>
      <c r="E1116" s="62"/>
      <c r="F1116" s="62"/>
      <c r="G1116" s="62"/>
      <c r="H1116" s="62"/>
      <c r="I1116" s="62"/>
      <c r="J1116" s="62"/>
      <c r="K1116" s="62"/>
      <c r="L1116" s="62"/>
      <c r="M1116" s="62"/>
      <c r="N1116" s="62"/>
      <c r="O1116" s="62"/>
      <c r="P1116" s="62"/>
      <c r="Q1116" s="62"/>
    </row>
    <row r="1117" spans="3:17">
      <c r="C1117" s="62"/>
      <c r="D1117" s="62"/>
      <c r="E1117" s="62"/>
      <c r="F1117" s="62"/>
      <c r="G1117" s="62"/>
      <c r="H1117" s="62"/>
      <c r="I1117" s="62"/>
      <c r="J1117" s="62"/>
      <c r="K1117" s="62"/>
      <c r="L1117" s="62"/>
      <c r="M1117" s="62"/>
      <c r="N1117" s="62"/>
      <c r="O1117" s="62"/>
      <c r="P1117" s="62"/>
      <c r="Q1117" s="62"/>
    </row>
    <row r="1118" spans="3:17">
      <c r="C1118" s="62"/>
      <c r="D1118" s="62"/>
      <c r="E1118" s="62"/>
      <c r="F1118" s="62"/>
      <c r="G1118" s="62"/>
      <c r="H1118" s="62"/>
      <c r="I1118" s="62"/>
      <c r="J1118" s="62"/>
      <c r="K1118" s="62"/>
      <c r="L1118" s="62"/>
      <c r="M1118" s="62"/>
      <c r="N1118" s="62"/>
      <c r="O1118" s="62"/>
      <c r="P1118" s="62"/>
      <c r="Q1118" s="62"/>
    </row>
    <row r="1119" spans="3:17">
      <c r="C1119" s="62"/>
      <c r="D1119" s="62"/>
      <c r="E1119" s="62"/>
      <c r="F1119" s="62"/>
      <c r="G1119" s="62"/>
      <c r="H1119" s="62"/>
      <c r="I1119" s="62"/>
      <c r="J1119" s="62"/>
      <c r="K1119" s="62"/>
      <c r="L1119" s="62"/>
      <c r="M1119" s="62"/>
      <c r="N1119" s="62"/>
      <c r="O1119" s="62"/>
      <c r="P1119" s="62"/>
      <c r="Q1119" s="62"/>
    </row>
    <row r="1120" spans="3:17">
      <c r="C1120" s="62"/>
      <c r="D1120" s="62"/>
      <c r="E1120" s="62"/>
      <c r="F1120" s="62"/>
      <c r="G1120" s="62"/>
      <c r="H1120" s="62"/>
      <c r="I1120" s="62"/>
      <c r="J1120" s="62"/>
      <c r="K1120" s="62"/>
      <c r="L1120" s="62"/>
      <c r="M1120" s="62"/>
      <c r="N1120" s="62"/>
      <c r="O1120" s="62"/>
      <c r="P1120" s="62"/>
      <c r="Q1120" s="62"/>
    </row>
    <row r="1121" spans="3:17">
      <c r="C1121" s="62"/>
      <c r="D1121" s="62"/>
      <c r="E1121" s="62"/>
      <c r="F1121" s="62"/>
      <c r="G1121" s="62"/>
      <c r="H1121" s="62"/>
      <c r="I1121" s="62"/>
      <c r="J1121" s="62"/>
      <c r="K1121" s="62"/>
      <c r="L1121" s="62"/>
      <c r="M1121" s="62"/>
      <c r="N1121" s="62"/>
      <c r="O1121" s="62"/>
      <c r="P1121" s="62"/>
      <c r="Q1121" s="62"/>
    </row>
    <row r="1122" spans="3:17">
      <c r="C1122" s="62"/>
      <c r="D1122" s="62"/>
      <c r="E1122" s="62"/>
      <c r="F1122" s="62"/>
      <c r="G1122" s="62"/>
      <c r="H1122" s="62"/>
      <c r="I1122" s="62"/>
      <c r="J1122" s="62"/>
      <c r="K1122" s="62"/>
      <c r="L1122" s="62"/>
      <c r="M1122" s="62"/>
      <c r="N1122" s="62"/>
      <c r="O1122" s="62"/>
      <c r="P1122" s="62"/>
      <c r="Q1122" s="62"/>
    </row>
    <row r="1123" spans="3:17">
      <c r="C1123" s="62"/>
      <c r="D1123" s="62"/>
      <c r="E1123" s="62"/>
      <c r="F1123" s="62"/>
      <c r="G1123" s="62"/>
      <c r="H1123" s="62"/>
      <c r="I1123" s="62"/>
      <c r="J1123" s="62"/>
      <c r="K1123" s="62"/>
      <c r="L1123" s="62"/>
      <c r="M1123" s="62"/>
      <c r="N1123" s="62"/>
      <c r="O1123" s="62"/>
      <c r="P1123" s="62"/>
      <c r="Q1123" s="62"/>
    </row>
    <row r="1124" spans="3:17">
      <c r="C1124" s="62"/>
      <c r="D1124" s="62"/>
      <c r="E1124" s="62"/>
      <c r="F1124" s="62"/>
      <c r="G1124" s="62"/>
      <c r="H1124" s="62"/>
      <c r="I1124" s="62"/>
      <c r="J1124" s="62"/>
      <c r="K1124" s="62"/>
      <c r="L1124" s="62"/>
      <c r="M1124" s="62"/>
      <c r="N1124" s="62"/>
      <c r="O1124" s="62"/>
      <c r="P1124" s="62"/>
      <c r="Q1124" s="62"/>
    </row>
    <row r="1125" spans="3:17">
      <c r="C1125" s="62"/>
      <c r="D1125" s="62"/>
      <c r="E1125" s="62"/>
      <c r="F1125" s="62"/>
      <c r="G1125" s="62"/>
      <c r="H1125" s="62"/>
      <c r="I1125" s="62"/>
      <c r="J1125" s="62"/>
      <c r="K1125" s="62"/>
      <c r="L1125" s="62"/>
      <c r="M1125" s="62"/>
      <c r="N1125" s="62"/>
      <c r="O1125" s="62"/>
      <c r="P1125" s="62"/>
      <c r="Q1125" s="62"/>
    </row>
    <row r="1126" spans="3:17">
      <c r="C1126" s="62"/>
      <c r="D1126" s="62"/>
      <c r="E1126" s="62"/>
      <c r="F1126" s="62"/>
      <c r="G1126" s="62"/>
      <c r="H1126" s="62"/>
      <c r="I1126" s="62"/>
      <c r="J1126" s="62"/>
      <c r="K1126" s="62"/>
      <c r="L1126" s="62"/>
      <c r="M1126" s="62"/>
      <c r="N1126" s="62"/>
      <c r="O1126" s="62"/>
      <c r="P1126" s="62"/>
      <c r="Q1126" s="62"/>
    </row>
    <row r="1127" spans="3:17">
      <c r="C1127" s="62"/>
      <c r="D1127" s="62"/>
      <c r="E1127" s="62"/>
      <c r="F1127" s="62"/>
      <c r="G1127" s="62"/>
      <c r="H1127" s="62"/>
      <c r="I1127" s="62"/>
      <c r="J1127" s="62"/>
      <c r="K1127" s="62"/>
      <c r="L1127" s="62"/>
      <c r="M1127" s="62"/>
      <c r="N1127" s="62"/>
      <c r="O1127" s="62"/>
      <c r="P1127" s="62"/>
      <c r="Q1127" s="62"/>
    </row>
    <row r="1128" spans="3:17">
      <c r="C1128" s="62"/>
      <c r="D1128" s="62"/>
      <c r="E1128" s="62"/>
      <c r="F1128" s="62"/>
      <c r="G1128" s="62"/>
      <c r="H1128" s="62"/>
      <c r="I1128" s="62"/>
      <c r="J1128" s="62"/>
      <c r="K1128" s="62"/>
      <c r="L1128" s="62"/>
      <c r="M1128" s="62"/>
      <c r="N1128" s="62"/>
      <c r="O1128" s="62"/>
      <c r="P1128" s="62"/>
      <c r="Q1128" s="62"/>
    </row>
    <row r="1129" spans="3:17">
      <c r="C1129" s="62"/>
      <c r="D1129" s="62"/>
      <c r="E1129" s="62"/>
      <c r="F1129" s="62"/>
      <c r="G1129" s="62"/>
      <c r="H1129" s="62"/>
      <c r="I1129" s="62"/>
      <c r="J1129" s="62"/>
      <c r="K1129" s="62"/>
      <c r="L1129" s="62"/>
      <c r="M1129" s="62"/>
      <c r="N1129" s="62"/>
      <c r="O1129" s="62"/>
      <c r="P1129" s="62"/>
      <c r="Q1129" s="62"/>
    </row>
    <row r="1130" spans="3:17">
      <c r="C1130" s="62"/>
      <c r="D1130" s="62"/>
      <c r="E1130" s="62"/>
      <c r="F1130" s="62"/>
      <c r="G1130" s="62"/>
      <c r="H1130" s="62"/>
      <c r="I1130" s="62"/>
      <c r="J1130" s="62"/>
      <c r="K1130" s="62"/>
      <c r="L1130" s="62"/>
      <c r="M1130" s="62"/>
      <c r="N1130" s="62"/>
      <c r="O1130" s="62"/>
      <c r="P1130" s="62"/>
      <c r="Q1130" s="62"/>
    </row>
    <row r="1131" spans="3:17">
      <c r="C1131" s="62"/>
      <c r="D1131" s="62"/>
      <c r="E1131" s="62"/>
      <c r="F1131" s="62"/>
      <c r="G1131" s="62"/>
      <c r="H1131" s="62"/>
      <c r="I1131" s="62"/>
      <c r="J1131" s="62"/>
      <c r="K1131" s="62"/>
      <c r="L1131" s="62"/>
      <c r="M1131" s="62"/>
      <c r="N1131" s="62"/>
      <c r="O1131" s="62"/>
      <c r="P1131" s="62"/>
      <c r="Q1131" s="62"/>
    </row>
    <row r="1132" spans="3:17">
      <c r="C1132" s="62"/>
      <c r="D1132" s="62"/>
      <c r="E1132" s="62"/>
      <c r="F1132" s="62"/>
      <c r="G1132" s="62"/>
      <c r="H1132" s="62"/>
      <c r="I1132" s="62"/>
      <c r="J1132" s="62"/>
      <c r="K1132" s="62"/>
      <c r="L1132" s="62"/>
      <c r="M1132" s="62"/>
      <c r="N1132" s="62"/>
      <c r="O1132" s="62"/>
      <c r="P1132" s="62"/>
      <c r="Q1132" s="62"/>
    </row>
    <row r="1133" spans="3:17">
      <c r="C1133" s="62"/>
      <c r="D1133" s="62"/>
      <c r="E1133" s="62"/>
      <c r="F1133" s="62"/>
      <c r="G1133" s="62"/>
      <c r="H1133" s="62"/>
      <c r="I1133" s="62"/>
      <c r="J1133" s="62"/>
      <c r="K1133" s="62"/>
      <c r="L1133" s="62"/>
      <c r="M1133" s="62"/>
      <c r="N1133" s="62"/>
      <c r="O1133" s="62"/>
      <c r="P1133" s="62"/>
      <c r="Q1133" s="62"/>
    </row>
    <row r="1134" spans="3:17">
      <c r="C1134" s="62"/>
      <c r="D1134" s="62"/>
      <c r="E1134" s="62"/>
      <c r="F1134" s="62"/>
      <c r="G1134" s="62"/>
      <c r="H1134" s="62"/>
      <c r="I1134" s="62"/>
      <c r="J1134" s="62"/>
      <c r="K1134" s="62"/>
      <c r="L1134" s="62"/>
      <c r="M1134" s="62"/>
      <c r="N1134" s="62"/>
      <c r="O1134" s="62"/>
      <c r="P1134" s="62"/>
      <c r="Q1134" s="62"/>
    </row>
    <row r="1135" spans="3:17">
      <c r="C1135" s="62"/>
      <c r="D1135" s="62"/>
      <c r="E1135" s="62"/>
      <c r="F1135" s="62"/>
      <c r="G1135" s="62"/>
      <c r="H1135" s="62"/>
      <c r="I1135" s="62"/>
      <c r="J1135" s="62"/>
      <c r="K1135" s="62"/>
      <c r="L1135" s="62"/>
      <c r="M1135" s="62"/>
      <c r="N1135" s="62"/>
      <c r="O1135" s="62"/>
      <c r="P1135" s="62"/>
      <c r="Q1135" s="62"/>
    </row>
    <row r="1136" spans="3:17">
      <c r="C1136" s="62"/>
      <c r="D1136" s="62"/>
      <c r="E1136" s="62"/>
      <c r="F1136" s="62"/>
      <c r="G1136" s="62"/>
      <c r="H1136" s="62"/>
      <c r="I1136" s="62"/>
      <c r="J1136" s="62"/>
      <c r="K1136" s="62"/>
      <c r="L1136" s="62"/>
      <c r="M1136" s="62"/>
      <c r="N1136" s="62"/>
      <c r="O1136" s="62"/>
      <c r="P1136" s="62"/>
      <c r="Q1136" s="62"/>
    </row>
    <row r="1137" spans="3:17">
      <c r="C1137" s="62"/>
      <c r="D1137" s="62"/>
      <c r="E1137" s="62"/>
      <c r="F1137" s="62"/>
      <c r="G1137" s="62"/>
      <c r="H1137" s="62"/>
      <c r="I1137" s="62"/>
      <c r="J1137" s="62"/>
      <c r="K1137" s="62"/>
      <c r="L1137" s="62"/>
      <c r="M1137" s="62"/>
      <c r="N1137" s="62"/>
      <c r="O1137" s="62"/>
      <c r="P1137" s="62"/>
      <c r="Q1137" s="62"/>
    </row>
    <row r="1138" spans="3:17">
      <c r="C1138" s="62"/>
      <c r="D1138" s="62"/>
      <c r="E1138" s="62"/>
      <c r="F1138" s="62"/>
      <c r="G1138" s="62"/>
      <c r="H1138" s="62"/>
      <c r="I1138" s="62"/>
      <c r="J1138" s="62"/>
      <c r="K1138" s="62"/>
      <c r="L1138" s="62"/>
      <c r="M1138" s="62"/>
      <c r="N1138" s="62"/>
      <c r="O1138" s="62"/>
      <c r="P1138" s="62"/>
      <c r="Q1138" s="62"/>
    </row>
    <row r="1139" spans="3:17">
      <c r="C1139" s="62"/>
      <c r="D1139" s="62"/>
      <c r="E1139" s="62"/>
      <c r="F1139" s="62"/>
      <c r="G1139" s="62"/>
      <c r="H1139" s="62"/>
      <c r="I1139" s="62"/>
      <c r="J1139" s="62"/>
      <c r="K1139" s="62"/>
      <c r="L1139" s="62"/>
      <c r="M1139" s="62"/>
      <c r="N1139" s="62"/>
      <c r="O1139" s="62"/>
      <c r="P1139" s="62"/>
      <c r="Q1139" s="62"/>
    </row>
    <row r="1140" spans="3:17">
      <c r="C1140" s="62"/>
      <c r="D1140" s="62"/>
      <c r="E1140" s="62"/>
      <c r="F1140" s="62"/>
      <c r="G1140" s="62"/>
      <c r="H1140" s="62"/>
      <c r="I1140" s="62"/>
      <c r="J1140" s="62"/>
      <c r="K1140" s="62"/>
      <c r="L1140" s="62"/>
      <c r="M1140" s="62"/>
      <c r="N1140" s="62"/>
      <c r="O1140" s="62"/>
      <c r="P1140" s="62"/>
      <c r="Q1140" s="62"/>
    </row>
    <row r="1141" spans="3:17">
      <c r="C1141" s="62"/>
      <c r="D1141" s="62"/>
      <c r="E1141" s="62"/>
      <c r="F1141" s="62"/>
      <c r="G1141" s="62"/>
      <c r="H1141" s="62"/>
      <c r="I1141" s="62"/>
      <c r="J1141" s="62"/>
      <c r="K1141" s="62"/>
      <c r="L1141" s="62"/>
      <c r="M1141" s="62"/>
      <c r="N1141" s="62"/>
      <c r="O1141" s="62"/>
      <c r="P1141" s="62"/>
      <c r="Q1141" s="62"/>
    </row>
    <row r="1142" spans="3:17">
      <c r="C1142" s="62"/>
      <c r="D1142" s="62"/>
      <c r="E1142" s="62"/>
      <c r="F1142" s="62"/>
      <c r="G1142" s="62"/>
      <c r="H1142" s="62"/>
      <c r="I1142" s="62"/>
      <c r="J1142" s="62"/>
      <c r="K1142" s="62"/>
      <c r="L1142" s="62"/>
      <c r="M1142" s="62"/>
      <c r="N1142" s="62"/>
      <c r="O1142" s="62"/>
      <c r="P1142" s="62"/>
      <c r="Q1142" s="62"/>
    </row>
    <row r="1143" spans="3:17">
      <c r="C1143" s="62"/>
      <c r="D1143" s="62"/>
      <c r="E1143" s="62"/>
      <c r="F1143" s="62"/>
      <c r="G1143" s="62"/>
      <c r="H1143" s="62"/>
      <c r="I1143" s="62"/>
      <c r="J1143" s="62"/>
      <c r="K1143" s="62"/>
      <c r="L1143" s="62"/>
      <c r="M1143" s="62"/>
      <c r="N1143" s="62"/>
      <c r="O1143" s="62"/>
      <c r="P1143" s="62"/>
      <c r="Q1143" s="62"/>
    </row>
    <row r="1144" spans="3:17">
      <c r="C1144" s="62"/>
      <c r="D1144" s="62"/>
      <c r="E1144" s="62"/>
      <c r="F1144" s="62"/>
      <c r="G1144" s="62"/>
      <c r="H1144" s="62"/>
      <c r="I1144" s="62"/>
      <c r="J1144" s="62"/>
      <c r="K1144" s="62"/>
      <c r="L1144" s="62"/>
      <c r="M1144" s="62"/>
      <c r="N1144" s="62"/>
      <c r="O1144" s="62"/>
      <c r="P1144" s="62"/>
      <c r="Q1144" s="62"/>
    </row>
    <row r="1145" spans="3:17">
      <c r="C1145" s="62"/>
      <c r="D1145" s="62"/>
      <c r="E1145" s="62"/>
      <c r="F1145" s="62"/>
      <c r="G1145" s="62"/>
      <c r="H1145" s="62"/>
      <c r="I1145" s="62"/>
      <c r="J1145" s="62"/>
      <c r="K1145" s="62"/>
      <c r="L1145" s="62"/>
      <c r="M1145" s="62"/>
      <c r="N1145" s="62"/>
      <c r="O1145" s="62"/>
      <c r="P1145" s="62"/>
      <c r="Q1145" s="62"/>
    </row>
    <row r="1146" spans="3:17">
      <c r="C1146" s="62"/>
      <c r="D1146" s="62"/>
      <c r="E1146" s="62"/>
      <c r="F1146" s="62"/>
      <c r="G1146" s="62"/>
      <c r="H1146" s="62"/>
      <c r="I1146" s="62"/>
      <c r="J1146" s="62"/>
      <c r="K1146" s="62"/>
      <c r="L1146" s="62"/>
      <c r="M1146" s="62"/>
      <c r="N1146" s="62"/>
      <c r="O1146" s="62"/>
      <c r="P1146" s="62"/>
      <c r="Q1146" s="62"/>
    </row>
    <row r="1147" spans="3:17">
      <c r="C1147" s="62"/>
      <c r="D1147" s="62"/>
      <c r="E1147" s="62"/>
      <c r="F1147" s="62"/>
      <c r="G1147" s="62"/>
      <c r="H1147" s="62"/>
      <c r="I1147" s="62"/>
      <c r="J1147" s="62"/>
      <c r="K1147" s="62"/>
      <c r="L1147" s="62"/>
      <c r="M1147" s="62"/>
      <c r="N1147" s="62"/>
      <c r="O1147" s="62"/>
      <c r="P1147" s="62"/>
      <c r="Q1147" s="62"/>
    </row>
    <row r="1148" spans="3:17">
      <c r="C1148" s="62"/>
      <c r="D1148" s="62"/>
      <c r="E1148" s="62"/>
      <c r="F1148" s="62"/>
      <c r="G1148" s="62"/>
      <c r="H1148" s="62"/>
      <c r="I1148" s="62"/>
      <c r="J1148" s="62"/>
      <c r="K1148" s="62"/>
      <c r="L1148" s="62"/>
      <c r="M1148" s="62"/>
      <c r="N1148" s="62"/>
      <c r="O1148" s="62"/>
      <c r="P1148" s="62"/>
      <c r="Q1148" s="62"/>
    </row>
    <row r="1149" spans="3:17">
      <c r="C1149" s="62"/>
      <c r="D1149" s="62"/>
      <c r="E1149" s="62"/>
      <c r="F1149" s="62"/>
      <c r="G1149" s="62"/>
      <c r="H1149" s="62"/>
      <c r="I1149" s="62"/>
      <c r="J1149" s="62"/>
      <c r="K1149" s="62"/>
      <c r="L1149" s="62"/>
      <c r="M1149" s="62"/>
      <c r="N1149" s="62"/>
      <c r="O1149" s="62"/>
      <c r="P1149" s="62"/>
      <c r="Q1149" s="62"/>
    </row>
    <row r="1150" spans="3:17">
      <c r="C1150" s="62"/>
      <c r="D1150" s="62"/>
      <c r="E1150" s="62"/>
      <c r="F1150" s="62"/>
      <c r="G1150" s="62"/>
      <c r="H1150" s="62"/>
      <c r="I1150" s="62"/>
      <c r="J1150" s="62"/>
      <c r="K1150" s="62"/>
      <c r="L1150" s="62"/>
      <c r="M1150" s="62"/>
      <c r="N1150" s="62"/>
      <c r="O1150" s="62"/>
      <c r="P1150" s="62"/>
      <c r="Q1150" s="62"/>
    </row>
    <row r="1151" spans="3:17">
      <c r="C1151" s="62"/>
      <c r="D1151" s="62"/>
      <c r="E1151" s="62"/>
      <c r="F1151" s="62"/>
      <c r="G1151" s="62"/>
      <c r="H1151" s="62"/>
      <c r="I1151" s="62"/>
      <c r="J1151" s="62"/>
      <c r="K1151" s="62"/>
      <c r="L1151" s="62"/>
      <c r="M1151" s="62"/>
      <c r="N1151" s="62"/>
      <c r="O1151" s="62"/>
      <c r="P1151" s="62"/>
      <c r="Q1151" s="62"/>
    </row>
    <row r="1152" spans="3:17">
      <c r="C1152" s="62"/>
      <c r="D1152" s="62"/>
      <c r="E1152" s="62"/>
      <c r="F1152" s="62"/>
      <c r="G1152" s="62"/>
      <c r="H1152" s="62"/>
      <c r="I1152" s="62"/>
      <c r="J1152" s="62"/>
      <c r="K1152" s="62"/>
      <c r="L1152" s="62"/>
      <c r="M1152" s="62"/>
      <c r="N1152" s="62"/>
      <c r="O1152" s="62"/>
      <c r="P1152" s="62"/>
      <c r="Q1152" s="62"/>
    </row>
    <row r="1153" spans="3:17">
      <c r="C1153" s="62"/>
      <c r="D1153" s="62"/>
      <c r="E1153" s="62"/>
      <c r="F1153" s="62"/>
      <c r="G1153" s="62"/>
      <c r="H1153" s="62"/>
      <c r="I1153" s="62"/>
      <c r="J1153" s="62"/>
      <c r="K1153" s="62"/>
      <c r="L1153" s="62"/>
      <c r="M1153" s="62"/>
      <c r="N1153" s="62"/>
      <c r="O1153" s="62"/>
      <c r="P1153" s="62"/>
      <c r="Q1153" s="62"/>
    </row>
    <row r="1154" spans="3:17">
      <c r="C1154" s="62"/>
      <c r="D1154" s="62"/>
      <c r="E1154" s="62"/>
      <c r="F1154" s="62"/>
      <c r="G1154" s="62"/>
      <c r="H1154" s="62"/>
      <c r="I1154" s="62"/>
      <c r="J1154" s="62"/>
      <c r="K1154" s="62"/>
      <c r="L1154" s="62"/>
      <c r="M1154" s="62"/>
      <c r="N1154" s="62"/>
      <c r="O1154" s="62"/>
      <c r="P1154" s="62"/>
      <c r="Q1154" s="62"/>
    </row>
    <row r="1155" spans="3:17">
      <c r="C1155" s="62"/>
      <c r="D1155" s="62"/>
      <c r="E1155" s="62"/>
      <c r="F1155" s="62"/>
      <c r="G1155" s="62"/>
      <c r="H1155" s="62"/>
      <c r="I1155" s="62"/>
      <c r="J1155" s="62"/>
      <c r="K1155" s="62"/>
      <c r="L1155" s="62"/>
      <c r="M1155" s="62"/>
      <c r="N1155" s="62"/>
      <c r="O1155" s="62"/>
      <c r="P1155" s="62"/>
      <c r="Q1155" s="62"/>
    </row>
    <row r="1156" spans="3:17">
      <c r="C1156" s="62"/>
      <c r="D1156" s="62"/>
      <c r="E1156" s="62"/>
      <c r="F1156" s="62"/>
      <c r="G1156" s="62"/>
      <c r="H1156" s="62"/>
      <c r="I1156" s="62"/>
      <c r="J1156" s="62"/>
      <c r="K1156" s="62"/>
      <c r="L1156" s="62"/>
      <c r="M1156" s="62"/>
      <c r="N1156" s="62"/>
      <c r="O1156" s="62"/>
      <c r="P1156" s="62"/>
      <c r="Q1156" s="62"/>
    </row>
    <row r="1157" spans="3:17">
      <c r="C1157" s="62"/>
      <c r="D1157" s="62"/>
      <c r="E1157" s="62"/>
      <c r="F1157" s="62"/>
      <c r="G1157" s="62"/>
      <c r="H1157" s="62"/>
      <c r="I1157" s="62"/>
      <c r="J1157" s="62"/>
      <c r="K1157" s="62"/>
      <c r="L1157" s="62"/>
      <c r="M1157" s="62"/>
      <c r="N1157" s="62"/>
      <c r="O1157" s="62"/>
      <c r="P1157" s="62"/>
      <c r="Q1157" s="62"/>
    </row>
    <row r="1158" spans="3:17">
      <c r="C1158" s="62"/>
      <c r="D1158" s="62"/>
      <c r="E1158" s="62"/>
      <c r="F1158" s="62"/>
      <c r="G1158" s="62"/>
      <c r="H1158" s="62"/>
      <c r="I1158" s="62"/>
      <c r="J1158" s="62"/>
      <c r="K1158" s="62"/>
      <c r="L1158" s="62"/>
      <c r="M1158" s="62"/>
      <c r="N1158" s="62"/>
      <c r="O1158" s="62"/>
      <c r="P1158" s="62"/>
      <c r="Q1158" s="62"/>
    </row>
    <row r="1159" spans="3:17">
      <c r="C1159" s="62"/>
      <c r="D1159" s="62"/>
      <c r="E1159" s="62"/>
      <c r="F1159" s="62"/>
      <c r="G1159" s="62"/>
      <c r="H1159" s="62"/>
      <c r="I1159" s="62"/>
      <c r="J1159" s="62"/>
      <c r="K1159" s="62"/>
      <c r="L1159" s="62"/>
      <c r="M1159" s="62"/>
      <c r="N1159" s="62"/>
      <c r="O1159" s="62"/>
      <c r="P1159" s="62"/>
      <c r="Q1159" s="62"/>
    </row>
    <row r="1160" spans="3:17">
      <c r="C1160" s="62"/>
      <c r="D1160" s="62"/>
      <c r="E1160" s="62"/>
      <c r="F1160" s="62"/>
      <c r="G1160" s="62"/>
      <c r="H1160" s="62"/>
      <c r="I1160" s="62"/>
      <c r="J1160" s="62"/>
      <c r="K1160" s="62"/>
      <c r="L1160" s="62"/>
      <c r="M1160" s="62"/>
      <c r="N1160" s="62"/>
      <c r="O1160" s="62"/>
      <c r="P1160" s="62"/>
      <c r="Q1160" s="62"/>
    </row>
    <row r="1161" spans="3:17">
      <c r="C1161" s="62"/>
      <c r="D1161" s="62"/>
      <c r="E1161" s="62"/>
      <c r="F1161" s="62"/>
      <c r="G1161" s="62"/>
      <c r="H1161" s="62"/>
      <c r="I1161" s="62"/>
      <c r="J1161" s="62"/>
      <c r="K1161" s="62"/>
      <c r="L1161" s="62"/>
      <c r="M1161" s="62"/>
      <c r="N1161" s="62"/>
      <c r="O1161" s="62"/>
      <c r="P1161" s="62"/>
      <c r="Q1161" s="62"/>
    </row>
    <row r="1162" spans="3:17">
      <c r="C1162" s="62"/>
      <c r="D1162" s="62"/>
      <c r="E1162" s="62"/>
      <c r="F1162" s="62"/>
      <c r="G1162" s="62"/>
      <c r="H1162" s="62"/>
      <c r="I1162" s="62"/>
      <c r="J1162" s="62"/>
      <c r="K1162" s="62"/>
      <c r="L1162" s="62"/>
      <c r="M1162" s="62"/>
      <c r="N1162" s="62"/>
      <c r="O1162" s="62"/>
      <c r="P1162" s="62"/>
      <c r="Q1162" s="62"/>
    </row>
    <row r="1163" spans="3:17">
      <c r="C1163" s="62"/>
      <c r="D1163" s="62"/>
      <c r="E1163" s="62"/>
      <c r="F1163" s="62"/>
      <c r="G1163" s="62"/>
      <c r="H1163" s="62"/>
      <c r="I1163" s="62"/>
      <c r="J1163" s="62"/>
      <c r="K1163" s="62"/>
      <c r="L1163" s="62"/>
      <c r="M1163" s="62"/>
      <c r="N1163" s="62"/>
      <c r="O1163" s="62"/>
      <c r="P1163" s="62"/>
      <c r="Q1163" s="62"/>
    </row>
    <row r="1164" spans="3:17">
      <c r="C1164" s="62"/>
      <c r="D1164" s="62"/>
      <c r="E1164" s="62"/>
      <c r="F1164" s="62"/>
      <c r="G1164" s="62"/>
      <c r="H1164" s="62"/>
      <c r="I1164" s="62"/>
      <c r="J1164" s="62"/>
      <c r="K1164" s="62"/>
      <c r="L1164" s="62"/>
      <c r="M1164" s="62"/>
      <c r="N1164" s="62"/>
      <c r="O1164" s="62"/>
      <c r="P1164" s="62"/>
      <c r="Q1164" s="62"/>
    </row>
    <row r="1165" spans="3:17">
      <c r="C1165" s="62"/>
      <c r="D1165" s="62"/>
      <c r="E1165" s="62"/>
      <c r="F1165" s="62"/>
      <c r="G1165" s="62"/>
      <c r="H1165" s="62"/>
      <c r="I1165" s="62"/>
      <c r="J1165" s="62"/>
      <c r="K1165" s="62"/>
      <c r="L1165" s="62"/>
      <c r="M1165" s="62"/>
      <c r="N1165" s="62"/>
      <c r="O1165" s="62"/>
      <c r="P1165" s="62"/>
      <c r="Q1165" s="62"/>
    </row>
    <row r="1166" spans="3:17">
      <c r="C1166" s="62"/>
      <c r="D1166" s="62"/>
      <c r="E1166" s="62"/>
      <c r="F1166" s="62"/>
      <c r="G1166" s="62"/>
      <c r="H1166" s="62"/>
      <c r="I1166" s="62"/>
      <c r="J1166" s="62"/>
      <c r="K1166" s="62"/>
      <c r="L1166" s="62"/>
      <c r="M1166" s="62"/>
      <c r="N1166" s="62"/>
      <c r="O1166" s="62"/>
      <c r="P1166" s="62"/>
      <c r="Q1166" s="62"/>
    </row>
    <row r="1167" spans="3:17">
      <c r="C1167" s="62"/>
      <c r="D1167" s="62"/>
      <c r="E1167" s="62"/>
      <c r="F1167" s="62"/>
      <c r="G1167" s="62"/>
      <c r="H1167" s="62"/>
      <c r="I1167" s="62"/>
      <c r="J1167" s="62"/>
      <c r="K1167" s="62"/>
      <c r="L1167" s="62"/>
      <c r="M1167" s="62"/>
      <c r="N1167" s="62"/>
      <c r="O1167" s="62"/>
      <c r="P1167" s="62"/>
      <c r="Q1167" s="62"/>
    </row>
    <row r="1168" spans="3:17">
      <c r="C1168" s="62"/>
      <c r="D1168" s="62"/>
      <c r="E1168" s="62"/>
      <c r="F1168" s="62"/>
      <c r="G1168" s="62"/>
      <c r="H1168" s="62"/>
      <c r="I1168" s="62"/>
      <c r="J1168" s="62"/>
      <c r="K1168" s="62"/>
      <c r="L1168" s="62"/>
      <c r="M1168" s="62"/>
      <c r="N1168" s="62"/>
      <c r="O1168" s="62"/>
      <c r="P1168" s="62"/>
      <c r="Q1168" s="62"/>
    </row>
    <row r="1169" spans="3:17">
      <c r="C1169" s="62"/>
      <c r="D1169" s="62"/>
      <c r="E1169" s="62"/>
      <c r="F1169" s="62"/>
      <c r="G1169" s="62"/>
      <c r="H1169" s="62"/>
      <c r="I1169" s="62"/>
      <c r="J1169" s="62"/>
      <c r="K1169" s="62"/>
      <c r="L1169" s="62"/>
      <c r="M1169" s="62"/>
      <c r="N1169" s="62"/>
      <c r="O1169" s="62"/>
      <c r="P1169" s="62"/>
      <c r="Q1169" s="62"/>
    </row>
    <row r="1170" spans="3:17">
      <c r="C1170" s="62"/>
      <c r="D1170" s="62"/>
      <c r="E1170" s="62"/>
      <c r="F1170" s="62"/>
      <c r="G1170" s="62"/>
      <c r="H1170" s="62"/>
      <c r="I1170" s="62"/>
      <c r="J1170" s="62"/>
      <c r="K1170" s="62"/>
      <c r="L1170" s="62"/>
      <c r="M1170" s="62"/>
      <c r="N1170" s="62"/>
      <c r="O1170" s="62"/>
      <c r="P1170" s="62"/>
      <c r="Q1170" s="62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zászlók</vt:lpstr>
      <vt:lpstr>ábra</vt:lpstr>
      <vt:lpstr>G1</vt:lpstr>
      <vt:lpstr>G2</vt:lpstr>
      <vt:lpstr>G2 A</vt:lpstr>
      <vt:lpstr>G3</vt:lpstr>
      <vt:lpstr>G2_kum</vt:lpstr>
      <vt:lpstr>G3_kum</vt:lpstr>
      <vt:lpstr>G2_telj.arány</vt:lpstr>
      <vt:lpstr>G3_telj.arány</vt:lpstr>
      <vt:lpstr>ábra!Nyomtatási_terület</vt:lpstr>
      <vt:lpstr>'G1'!Nyomtatási_terület</vt:lpstr>
      <vt:lpstr>'G2'!Nyomtatási_terület</vt:lpstr>
      <vt:lpstr>G2_kum!Nyomtatási_terület</vt:lpstr>
      <vt:lpstr>G2_telj.arány!Nyomtatási_terület</vt:lpstr>
      <vt:lpstr>'G3'!Nyomtatási_terület</vt:lpstr>
      <vt:lpstr>G3_kum!Nyomtatási_terület</vt:lpstr>
      <vt:lpstr>G3_telj.arány!Nyomtatási_terület</vt:lpstr>
      <vt:lpstr>zászlók!Nyomtatási_terület</vt:lpstr>
    </vt:vector>
  </TitlesOfParts>
  <Company>AHH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Bárányos</dc:creator>
  <cp:lastModifiedBy>Laci</cp:lastModifiedBy>
  <cp:lastPrinted>2017-07-25T09:25:24Z</cp:lastPrinted>
  <dcterms:created xsi:type="dcterms:W3CDTF">2003-01-16T09:56:13Z</dcterms:created>
  <dcterms:modified xsi:type="dcterms:W3CDTF">2018-01-24T13:49:04Z</dcterms:modified>
</cp:coreProperties>
</file>